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1918_January19" sheetId="1" r:id="rId1"/>
  </sheets>
  <definedNames>
    <definedName name="_xlnm.Print_Area" localSheetId="0">'D1918_January19'!$A$1:$K$41</definedName>
    <definedName name="_xlnm.Print_Area" localSheetId="0">'D1918_January19'!$A$1:$K$41</definedName>
  </definedNames>
  <calcPr fullCalcOnLoad="1"/>
</workbook>
</file>

<file path=xl/sharedStrings.xml><?xml version="1.0" encoding="utf-8"?>
<sst xmlns="http://schemas.openxmlformats.org/spreadsheetml/2006/main" count="46" uniqueCount="46">
  <si>
    <t>January '19 -YTD</t>
  </si>
  <si>
    <t xml:space="preserve">ΕΤΗΣΙΕΣ ΤΑΞΙΝΟΜΗΣΕΙΣ ΕΠΙΒΑΤΙΚΩΝ ΟΧΗΜΑΤΩΝ </t>
  </si>
  <si>
    <t xml:space="preserve">PC  CAR'S REGISTRATIONS </t>
  </si>
  <si>
    <t>YTD</t>
  </si>
  <si>
    <t>Brand</t>
  </si>
  <si>
    <t>Jan. '19</t>
  </si>
  <si>
    <t>Jan. '18</t>
  </si>
  <si>
    <t>% D19/18</t>
  </si>
  <si>
    <t>Jan. '19 - YTD</t>
  </si>
  <si>
    <t>Jan. '18 - YTD</t>
  </si>
  <si>
    <t>Rank</t>
  </si>
  <si>
    <t>TOTAL</t>
  </si>
  <si>
    <t>TOYOTA</t>
  </si>
  <si>
    <t>PEUGEOT</t>
  </si>
  <si>
    <t>OPEL</t>
  </si>
  <si>
    <t>HYUNDAI</t>
  </si>
  <si>
    <t>VOLKSWAGEN</t>
  </si>
  <si>
    <t>SUZUKI</t>
  </si>
  <si>
    <t>NISSAN</t>
  </si>
  <si>
    <t>CITROEN</t>
  </si>
  <si>
    <t>FIAT</t>
  </si>
  <si>
    <t>AUDI</t>
  </si>
  <si>
    <t>RENAULT</t>
  </si>
  <si>
    <t>MERCEDES</t>
  </si>
  <si>
    <t>FORD</t>
  </si>
  <si>
    <t>SKODA</t>
  </si>
  <si>
    <t>KIA MOTORS</t>
  </si>
  <si>
    <t>DACIA</t>
  </si>
  <si>
    <t>BMW</t>
  </si>
  <si>
    <t>VOLVO</t>
  </si>
  <si>
    <t>JEEP</t>
  </si>
  <si>
    <t>SEAT</t>
  </si>
  <si>
    <t>HONDA</t>
  </si>
  <si>
    <t>MINI</t>
  </si>
  <si>
    <t>SMART</t>
  </si>
  <si>
    <t>ALFA ROMEO</t>
  </si>
  <si>
    <t>MITSUBISHI</t>
  </si>
  <si>
    <t>LAND ROVER</t>
  </si>
  <si>
    <t>JAGUAR</t>
  </si>
  <si>
    <t>SUBARU</t>
  </si>
  <si>
    <t>PORSCHE</t>
  </si>
  <si>
    <t>LEXUS</t>
  </si>
  <si>
    <t>ABARTH</t>
  </si>
  <si>
    <t>BENTLEY</t>
  </si>
  <si>
    <t>MAZDA</t>
  </si>
  <si>
    <t>SSANGYONG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</si>
</sst>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MMM\-YY"/>
    <numFmt numFmtId="167" formatCode="#,##0"/>
    <numFmt numFmtId="168" formatCode="0%"/>
    <numFmt numFmtId="169" formatCode="0.0%"/>
    <numFmt numFmtId="170" formatCode="\(#\)"/>
  </numFmts>
  <fonts count="11">
    <font>
      <sz val="10"/>
      <name val="Arial"/>
      <family val="2"/>
    </font>
    <font>
      <sz val="10"/>
      <name val="Arial Greek"/>
      <family val="2"/>
    </font>
    <font>
      <sz val="10"/>
      <color indexed="8"/>
      <name val="MS Sans Serif"/>
      <family val="2"/>
    </font>
    <font>
      <sz val="8.5"/>
      <color indexed="8"/>
      <name val="Calibri"/>
      <family val="2"/>
    </font>
    <font>
      <b/>
      <sz val="11"/>
      <color indexed="8"/>
      <name val="Calibri"/>
      <family val="2"/>
    </font>
    <font>
      <b/>
      <sz val="8.5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3" fillId="2" borderId="0" xfId="21" applyFont="1" applyFill="1">
      <alignment/>
      <protection/>
    </xf>
    <xf numFmtId="164" fontId="3" fillId="2" borderId="0" xfId="21" applyFont="1" applyFill="1" applyAlignment="1">
      <alignment horizontal="center"/>
      <protection/>
    </xf>
    <xf numFmtId="164" fontId="4" fillId="2" borderId="0" xfId="21" applyFont="1" applyFill="1" applyAlignment="1">
      <alignment horizontal="left" vertical="center"/>
      <protection/>
    </xf>
    <xf numFmtId="164" fontId="5" fillId="2" borderId="0" xfId="21" applyFont="1" applyFill="1" applyAlignment="1">
      <alignment horizontal="center" vertical="center"/>
      <protection/>
    </xf>
    <xf numFmtId="164" fontId="6" fillId="2" borderId="0" xfId="21" applyFont="1" applyFill="1" applyBorder="1" applyAlignment="1">
      <alignment horizontal="center" vertical="center" wrapText="1"/>
      <protection/>
    </xf>
    <xf numFmtId="164" fontId="4" fillId="3" borderId="1" xfId="21" applyFont="1" applyFill="1" applyBorder="1" applyAlignment="1">
      <alignment horizontal="center" vertical="center"/>
      <protection/>
    </xf>
    <xf numFmtId="164" fontId="7" fillId="2" borderId="2" xfId="20" applyFont="1" applyFill="1" applyBorder="1" applyAlignment="1">
      <alignment vertical="center"/>
      <protection/>
    </xf>
    <xf numFmtId="166" fontId="4" fillId="2" borderId="1" xfId="21" applyNumberFormat="1" applyFont="1" applyFill="1" applyBorder="1" applyAlignment="1">
      <alignment horizontal="center" vertical="center"/>
      <protection/>
    </xf>
    <xf numFmtId="166" fontId="4" fillId="2" borderId="3" xfId="21" applyNumberFormat="1" applyFont="1" applyFill="1" applyBorder="1" applyAlignment="1">
      <alignment horizontal="center" vertical="center"/>
      <protection/>
    </xf>
    <xf numFmtId="164" fontId="4" fillId="2" borderId="4" xfId="21" applyNumberFormat="1" applyFont="1" applyFill="1" applyBorder="1" applyAlignment="1">
      <alignment horizontal="center" vertical="center" wrapText="1"/>
      <protection/>
    </xf>
    <xf numFmtId="166" fontId="4" fillId="3" borderId="1" xfId="21" applyNumberFormat="1" applyFont="1" applyFill="1" applyBorder="1" applyAlignment="1">
      <alignment horizontal="center" vertical="center"/>
      <protection/>
    </xf>
    <xf numFmtId="164" fontId="4" fillId="2" borderId="4" xfId="21" applyFont="1" applyFill="1" applyBorder="1" applyAlignment="1">
      <alignment horizontal="center" vertical="center" wrapText="1"/>
      <protection/>
    </xf>
    <xf numFmtId="164" fontId="4" fillId="3" borderId="5" xfId="21" applyFont="1" applyFill="1" applyBorder="1" applyAlignment="1">
      <alignment horizontal="center" vertical="center"/>
      <protection/>
    </xf>
    <xf numFmtId="164" fontId="7" fillId="2" borderId="6" xfId="20" applyFont="1" applyFill="1" applyBorder="1" applyAlignment="1">
      <alignment horizontal="left" vertical="center"/>
      <protection/>
    </xf>
    <xf numFmtId="167" fontId="4" fillId="2" borderId="5" xfId="21" applyNumberFormat="1" applyFont="1" applyFill="1" applyBorder="1" applyAlignment="1">
      <alignment horizontal="center" vertical="center"/>
      <protection/>
    </xf>
    <xf numFmtId="167" fontId="4" fillId="2" borderId="7" xfId="21" applyNumberFormat="1" applyFont="1" applyFill="1" applyBorder="1" applyAlignment="1">
      <alignment horizontal="center" vertical="center"/>
      <protection/>
    </xf>
    <xf numFmtId="169" fontId="4" fillId="2" borderId="8" xfId="19" applyNumberFormat="1" applyFont="1" applyFill="1" applyBorder="1" applyAlignment="1" applyProtection="1">
      <alignment horizontal="center" vertical="center"/>
      <protection/>
    </xf>
    <xf numFmtId="167" fontId="4" fillId="3" borderId="5" xfId="21" applyNumberFormat="1" applyFont="1" applyFill="1" applyBorder="1" applyAlignment="1">
      <alignment horizontal="center" vertical="center"/>
      <protection/>
    </xf>
    <xf numFmtId="164" fontId="3" fillId="2" borderId="0" xfId="21" applyFont="1" applyFill="1" applyAlignment="1">
      <alignment horizontal="left" vertical="center"/>
      <protection/>
    </xf>
    <xf numFmtId="164" fontId="8" fillId="3" borderId="9" xfId="21" applyFont="1" applyFill="1" applyBorder="1" applyAlignment="1">
      <alignment horizontal="center" vertical="center"/>
      <protection/>
    </xf>
    <xf numFmtId="164" fontId="8" fillId="2" borderId="10" xfId="22" applyFont="1" applyFill="1" applyBorder="1" applyAlignment="1">
      <alignment vertical="center" wrapText="1"/>
      <protection/>
    </xf>
    <xf numFmtId="167" fontId="8" fillId="2" borderId="11" xfId="22" applyNumberFormat="1" applyFont="1" applyFill="1" applyBorder="1" applyAlignment="1">
      <alignment horizontal="center" vertical="center" wrapText="1"/>
      <protection/>
    </xf>
    <xf numFmtId="170" fontId="9" fillId="2" borderId="12" xfId="21" applyNumberFormat="1" applyFont="1" applyFill="1" applyBorder="1" applyAlignment="1">
      <alignment horizontal="center" vertical="center"/>
      <protection/>
    </xf>
    <xf numFmtId="167" fontId="10" fillId="2" borderId="13" xfId="22" applyNumberFormat="1" applyFont="1" applyFill="1" applyBorder="1" applyAlignment="1">
      <alignment horizontal="center" vertical="center" wrapText="1"/>
      <protection/>
    </xf>
    <xf numFmtId="169" fontId="8" fillId="2" borderId="14" xfId="19" applyNumberFormat="1" applyFont="1" applyFill="1" applyBorder="1" applyAlignment="1" applyProtection="1">
      <alignment horizontal="right" vertical="center"/>
      <protection/>
    </xf>
    <xf numFmtId="167" fontId="8" fillId="3" borderId="15" xfId="22" applyNumberFormat="1" applyFont="1" applyFill="1" applyBorder="1" applyAlignment="1">
      <alignment horizontal="center" vertical="center" wrapText="1"/>
      <protection/>
    </xf>
    <xf numFmtId="167" fontId="8" fillId="2" borderId="13" xfId="22" applyNumberFormat="1" applyFont="1" applyFill="1" applyBorder="1" applyAlignment="1">
      <alignment horizontal="center" vertical="center" wrapText="1"/>
      <protection/>
    </xf>
    <xf numFmtId="164" fontId="8" fillId="3" borderId="16" xfId="21" applyFont="1" applyFill="1" applyBorder="1" applyAlignment="1">
      <alignment horizontal="center" vertical="center"/>
      <protection/>
    </xf>
    <xf numFmtId="164" fontId="8" fillId="2" borderId="17" xfId="22" applyFont="1" applyFill="1" applyBorder="1" applyAlignment="1">
      <alignment vertical="center" wrapText="1"/>
      <protection/>
    </xf>
    <xf numFmtId="167" fontId="8" fillId="2" borderId="18" xfId="22" applyNumberFormat="1" applyFont="1" applyFill="1" applyBorder="1" applyAlignment="1">
      <alignment horizontal="center" vertical="center" wrapText="1"/>
      <protection/>
    </xf>
    <xf numFmtId="170" fontId="9" fillId="2" borderId="19" xfId="21" applyNumberFormat="1" applyFont="1" applyFill="1" applyBorder="1" applyAlignment="1">
      <alignment horizontal="center" vertical="center"/>
      <protection/>
    </xf>
    <xf numFmtId="167" fontId="10" fillId="2" borderId="20" xfId="22" applyNumberFormat="1" applyFont="1" applyFill="1" applyBorder="1" applyAlignment="1">
      <alignment horizontal="center" vertical="center" wrapText="1"/>
      <protection/>
    </xf>
    <xf numFmtId="169" fontId="8" fillId="2" borderId="21" xfId="19" applyNumberFormat="1" applyFont="1" applyFill="1" applyBorder="1" applyAlignment="1" applyProtection="1">
      <alignment horizontal="right" vertical="center"/>
      <protection/>
    </xf>
    <xf numFmtId="167" fontId="8" fillId="3" borderId="22" xfId="22" applyNumberFormat="1" applyFont="1" applyFill="1" applyBorder="1" applyAlignment="1">
      <alignment horizontal="center" vertical="center" wrapText="1"/>
      <protection/>
    </xf>
    <xf numFmtId="167" fontId="8" fillId="2" borderId="20" xfId="22" applyNumberFormat="1" applyFont="1" applyFill="1" applyBorder="1" applyAlignment="1">
      <alignment horizontal="center" vertical="center" wrapText="1"/>
      <protection/>
    </xf>
    <xf numFmtId="164" fontId="8" fillId="3" borderId="23" xfId="21" applyFont="1" applyFill="1" applyBorder="1" applyAlignment="1">
      <alignment horizontal="center" vertical="center"/>
      <protection/>
    </xf>
    <xf numFmtId="164" fontId="8" fillId="2" borderId="24" xfId="22" applyFont="1" applyFill="1" applyBorder="1" applyAlignment="1">
      <alignment vertical="center" wrapText="1"/>
      <protection/>
    </xf>
    <xf numFmtId="167" fontId="8" fillId="2" borderId="25" xfId="22" applyNumberFormat="1" applyFont="1" applyFill="1" applyBorder="1" applyAlignment="1">
      <alignment horizontal="center" vertical="center" wrapText="1"/>
      <protection/>
    </xf>
    <xf numFmtId="170" fontId="9" fillId="2" borderId="26" xfId="21" applyNumberFormat="1" applyFont="1" applyFill="1" applyBorder="1" applyAlignment="1">
      <alignment horizontal="center" vertical="center"/>
      <protection/>
    </xf>
    <xf numFmtId="167" fontId="10" fillId="2" borderId="27" xfId="22" applyNumberFormat="1" applyFont="1" applyFill="1" applyBorder="1" applyAlignment="1">
      <alignment horizontal="center" vertical="center" wrapText="1"/>
      <protection/>
    </xf>
    <xf numFmtId="169" fontId="8" fillId="2" borderId="28" xfId="19" applyNumberFormat="1" applyFont="1" applyFill="1" applyBorder="1" applyAlignment="1" applyProtection="1">
      <alignment horizontal="right" vertical="center"/>
      <protection/>
    </xf>
    <xf numFmtId="167" fontId="8" fillId="3" borderId="29" xfId="22" applyNumberFormat="1" applyFont="1" applyFill="1" applyBorder="1" applyAlignment="1">
      <alignment horizontal="center" vertical="center" wrapText="1"/>
      <protection/>
    </xf>
    <xf numFmtId="167" fontId="8" fillId="2" borderId="27" xfId="22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Βασικό_1998-12-b" xfId="20"/>
    <cellStyle name="Βασικό_COMPARISON98_97" xfId="21"/>
    <cellStyle name="Excel Built-in Normal" xfId="22"/>
  </cellStyles>
  <dxfs count="1">
    <dxf>
      <font>
        <b val="0"/>
        <color rgb="FFC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0</xdr:row>
      <xdr:rowOff>9525</xdr:rowOff>
    </xdr:from>
    <xdr:to>
      <xdr:col>11</xdr:col>
      <xdr:colOff>28575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525"/>
          <a:ext cx="63817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K41"/>
  <sheetViews>
    <sheetView tabSelected="1" zoomScaleSheetLayoutView="100" workbookViewId="0" topLeftCell="A1">
      <selection activeCell="A2" sqref="A2"/>
    </sheetView>
  </sheetViews>
  <sheetFormatPr defaultColWidth="9.140625" defaultRowHeight="12.75"/>
  <cols>
    <col min="1" max="1" width="6.421875" style="1" customWidth="1"/>
    <col min="2" max="2" width="20.7109375" style="1" customWidth="1"/>
    <col min="3" max="3" width="6.421875" style="1" customWidth="1"/>
    <col min="4" max="4" width="5.00390625" style="1" customWidth="1"/>
    <col min="5" max="5" width="6.421875" style="1" customWidth="1"/>
    <col min="6" max="6" width="5.00390625" style="1" customWidth="1"/>
    <col min="7" max="7" width="10.00390625" style="1" customWidth="1"/>
    <col min="8" max="8" width="14.28125" style="1" customWidth="1"/>
    <col min="9" max="9" width="8.57421875" style="1" customWidth="1"/>
    <col min="10" max="10" width="5.00390625" style="2" customWidth="1"/>
    <col min="11" max="11" width="10.00390625" style="1" customWidth="1"/>
    <col min="12" max="16384" width="9.140625" style="1" customWidth="1"/>
  </cols>
  <sheetData>
    <row r="1" ht="37.5" customHeight="1"/>
    <row r="2" spans="1:4" ht="15" customHeight="1">
      <c r="A2" s="3" t="s">
        <v>0</v>
      </c>
      <c r="B2" s="4"/>
      <c r="C2" s="4"/>
      <c r="D2" s="4"/>
    </row>
    <row r="3" spans="1:11" ht="18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8.7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11.25" customHeight="1">
      <c r="G5" s="2"/>
    </row>
    <row r="6" spans="1:11" ht="15" customHeight="1">
      <c r="A6" s="6" t="s">
        <v>3</v>
      </c>
      <c r="B6" s="7" t="s">
        <v>4</v>
      </c>
      <c r="C6" s="8" t="s">
        <v>5</v>
      </c>
      <c r="D6" s="8"/>
      <c r="E6" s="9" t="s">
        <v>6</v>
      </c>
      <c r="F6" s="9"/>
      <c r="G6" s="10" t="s">
        <v>7</v>
      </c>
      <c r="H6" s="11" t="s">
        <v>8</v>
      </c>
      <c r="I6" s="9" t="s">
        <v>9</v>
      </c>
      <c r="J6" s="9"/>
      <c r="K6" s="12" t="str">
        <f>G6</f>
        <v>% D19/18</v>
      </c>
    </row>
    <row r="7" spans="1:11" s="19" customFormat="1" ht="15" customHeight="1">
      <c r="A7" s="13" t="s">
        <v>10</v>
      </c>
      <c r="B7" s="14" t="s">
        <v>11</v>
      </c>
      <c r="C7" s="15">
        <f>SUM(C8:C41)</f>
        <v>9210</v>
      </c>
      <c r="D7" s="15"/>
      <c r="E7" s="16">
        <f>SUM(E8:E41)</f>
        <v>8885</v>
      </c>
      <c r="F7" s="16"/>
      <c r="G7" s="17">
        <f>C7/E7-1</f>
        <v>0.03657850309510402</v>
      </c>
      <c r="H7" s="18">
        <f>SUM(H8:H41)</f>
        <v>9210</v>
      </c>
      <c r="I7" s="16">
        <f>SUM(I8:I41)</f>
        <v>8885</v>
      </c>
      <c r="J7" s="16"/>
      <c r="K7" s="17">
        <f>H7/I7-1</f>
        <v>0.03657850309510402</v>
      </c>
    </row>
    <row r="8" spans="1:11" ht="15" customHeight="1">
      <c r="A8" s="20">
        <v>1</v>
      </c>
      <c r="B8" s="21" t="s">
        <v>12</v>
      </c>
      <c r="C8" s="22">
        <v>1149</v>
      </c>
      <c r="D8" s="23">
        <f>RANK(C8,$C$8:$C$41)</f>
        <v>1</v>
      </c>
      <c r="E8" s="24">
        <v>1215</v>
      </c>
      <c r="F8" s="23">
        <f>RANK(E8,$E$8:$E$41)</f>
        <v>1</v>
      </c>
      <c r="G8" s="25">
        <f aca="true" t="shared" si="0" ref="G8:G41">IF(ISERROR((C8-E8)/E8),IF(E8=0,IF(C8&gt;0,1,IF(C8=0,0,((C8-E8)/E8)))),(C8-E8)/E8)</f>
        <v>-0.05432098765432099</v>
      </c>
      <c r="H8" s="26">
        <v>1149</v>
      </c>
      <c r="I8" s="27">
        <v>1215</v>
      </c>
      <c r="J8" s="23">
        <f>RANK(I8,$I$8:$I$41)</f>
        <v>1</v>
      </c>
      <c r="K8" s="25">
        <f aca="true" t="shared" si="1" ref="K8:K40">IF(ISERROR((H8-I8)/I8),IF(I8=0,IF(H8&gt;0,1,IF(H8=0,0,((H8-I8)/I8)))),(H8-I8)/I8)</f>
        <v>-0.05432098765432099</v>
      </c>
    </row>
    <row r="9" spans="1:11" ht="15" customHeight="1">
      <c r="A9" s="28">
        <f aca="true" t="shared" si="2" ref="A9:A41">A8+1</f>
        <v>2</v>
      </c>
      <c r="B9" s="29" t="s">
        <v>13</v>
      </c>
      <c r="C9" s="30">
        <v>1019</v>
      </c>
      <c r="D9" s="31">
        <f>RANK(C9,$C$8:$C$41)</f>
        <v>2</v>
      </c>
      <c r="E9" s="32">
        <v>921</v>
      </c>
      <c r="F9" s="31">
        <f>RANK(E9,$E$8:$E$41)</f>
        <v>2</v>
      </c>
      <c r="G9" s="33">
        <f t="shared" si="0"/>
        <v>0.10640608034744843</v>
      </c>
      <c r="H9" s="34">
        <v>1019</v>
      </c>
      <c r="I9" s="35">
        <v>921</v>
      </c>
      <c r="J9" s="31">
        <f>RANK(I9,$I$8:$I$41)</f>
        <v>2</v>
      </c>
      <c r="K9" s="33">
        <f t="shared" si="1"/>
        <v>0.10640608034744843</v>
      </c>
    </row>
    <row r="10" spans="1:11" ht="15" customHeight="1">
      <c r="A10" s="28">
        <f t="shared" si="2"/>
        <v>3</v>
      </c>
      <c r="B10" s="29" t="s">
        <v>14</v>
      </c>
      <c r="C10" s="30">
        <v>834</v>
      </c>
      <c r="D10" s="31">
        <f>RANK(C10,$C$8:$C$41)</f>
        <v>3</v>
      </c>
      <c r="E10" s="32">
        <v>756</v>
      </c>
      <c r="F10" s="31">
        <f>RANK(E10,$E$8:$E$41)</f>
        <v>3</v>
      </c>
      <c r="G10" s="33">
        <f t="shared" si="0"/>
        <v>0.10317460317460317</v>
      </c>
      <c r="H10" s="34">
        <v>834</v>
      </c>
      <c r="I10" s="35">
        <v>756</v>
      </c>
      <c r="J10" s="31">
        <f>RANK(I10,$I$8:$I$41)</f>
        <v>3</v>
      </c>
      <c r="K10" s="33">
        <f t="shared" si="1"/>
        <v>0.10317460317460317</v>
      </c>
    </row>
    <row r="11" spans="1:11" ht="15" customHeight="1">
      <c r="A11" s="28">
        <f t="shared" si="2"/>
        <v>4</v>
      </c>
      <c r="B11" s="29" t="s">
        <v>15</v>
      </c>
      <c r="C11" s="30">
        <v>725</v>
      </c>
      <c r="D11" s="31">
        <f>RANK(C11,$C$8:$C$41)</f>
        <v>4</v>
      </c>
      <c r="E11" s="32">
        <v>521</v>
      </c>
      <c r="F11" s="31">
        <f>RANK(E11,$E$8:$E$41)</f>
        <v>7</v>
      </c>
      <c r="G11" s="33">
        <f t="shared" si="0"/>
        <v>0.3915547024952015</v>
      </c>
      <c r="H11" s="34">
        <v>725</v>
      </c>
      <c r="I11" s="35">
        <v>521</v>
      </c>
      <c r="J11" s="31">
        <f>RANK(I11,$I$8:$I$41)</f>
        <v>7</v>
      </c>
      <c r="K11" s="33">
        <f t="shared" si="1"/>
        <v>0.3915547024952015</v>
      </c>
    </row>
    <row r="12" spans="1:11" ht="15" customHeight="1">
      <c r="A12" s="28">
        <f t="shared" si="2"/>
        <v>5</v>
      </c>
      <c r="B12" s="29" t="s">
        <v>16</v>
      </c>
      <c r="C12" s="30">
        <v>577</v>
      </c>
      <c r="D12" s="31">
        <f>RANK(C12,$C$8:$C$41)</f>
        <v>5</v>
      </c>
      <c r="E12" s="32">
        <v>718</v>
      </c>
      <c r="F12" s="31">
        <f>RANK(E12,$E$8:$E$41)</f>
        <v>4</v>
      </c>
      <c r="G12" s="33">
        <f t="shared" si="0"/>
        <v>-0.19637883008356546</v>
      </c>
      <c r="H12" s="34">
        <v>577</v>
      </c>
      <c r="I12" s="35">
        <v>718</v>
      </c>
      <c r="J12" s="31">
        <f>RANK(I12,$I$8:$I$41)</f>
        <v>4</v>
      </c>
      <c r="K12" s="33">
        <f t="shared" si="1"/>
        <v>-0.19637883008356546</v>
      </c>
    </row>
    <row r="13" spans="1:11" ht="15" customHeight="1">
      <c r="A13" s="28">
        <f t="shared" si="2"/>
        <v>6</v>
      </c>
      <c r="B13" s="29" t="s">
        <v>17</v>
      </c>
      <c r="C13" s="30">
        <v>575</v>
      </c>
      <c r="D13" s="31">
        <f>RANK(C13,$C$8:$C$41)</f>
        <v>6</v>
      </c>
      <c r="E13" s="32">
        <v>542</v>
      </c>
      <c r="F13" s="31">
        <f>RANK(E13,$E$8:$E$41)</f>
        <v>6</v>
      </c>
      <c r="G13" s="33">
        <f t="shared" si="0"/>
        <v>0.06088560885608856</v>
      </c>
      <c r="H13" s="34">
        <v>575</v>
      </c>
      <c r="I13" s="35">
        <v>542</v>
      </c>
      <c r="J13" s="31">
        <f>RANK(I13,$I$8:$I$41)</f>
        <v>6</v>
      </c>
      <c r="K13" s="33">
        <f t="shared" si="1"/>
        <v>0.06088560885608856</v>
      </c>
    </row>
    <row r="14" spans="1:11" ht="15" customHeight="1">
      <c r="A14" s="28">
        <f t="shared" si="2"/>
        <v>7</v>
      </c>
      <c r="B14" s="29" t="s">
        <v>18</v>
      </c>
      <c r="C14" s="30">
        <v>557</v>
      </c>
      <c r="D14" s="31">
        <f>RANK(C14,$C$8:$C$41)</f>
        <v>7</v>
      </c>
      <c r="E14" s="32">
        <v>614</v>
      </c>
      <c r="F14" s="31">
        <f>RANK(E14,$E$8:$E$41)</f>
        <v>5</v>
      </c>
      <c r="G14" s="33">
        <f t="shared" si="0"/>
        <v>-0.09283387622149837</v>
      </c>
      <c r="H14" s="34">
        <v>557</v>
      </c>
      <c r="I14" s="35">
        <v>614</v>
      </c>
      <c r="J14" s="31">
        <f>RANK(I14,$I$8:$I$41)</f>
        <v>5</v>
      </c>
      <c r="K14" s="33">
        <f t="shared" si="1"/>
        <v>-0.09283387622149837</v>
      </c>
    </row>
    <row r="15" spans="1:11" ht="15" customHeight="1">
      <c r="A15" s="28">
        <f t="shared" si="2"/>
        <v>8</v>
      </c>
      <c r="B15" s="29" t="s">
        <v>19</v>
      </c>
      <c r="C15" s="30">
        <v>457</v>
      </c>
      <c r="D15" s="31">
        <f>RANK(C15,$C$8:$C$41)</f>
        <v>8</v>
      </c>
      <c r="E15" s="32">
        <v>351</v>
      </c>
      <c r="F15" s="31">
        <f>RANK(E15,$E$8:$E$41)</f>
        <v>10</v>
      </c>
      <c r="G15" s="33">
        <f t="shared" si="0"/>
        <v>0.301994301994302</v>
      </c>
      <c r="H15" s="34">
        <v>457</v>
      </c>
      <c r="I15" s="35">
        <v>351</v>
      </c>
      <c r="J15" s="31">
        <f>RANK(I15,$I$8:$I$41)</f>
        <v>10</v>
      </c>
      <c r="K15" s="33">
        <f t="shared" si="1"/>
        <v>0.301994301994302</v>
      </c>
    </row>
    <row r="16" spans="1:11" ht="15" customHeight="1">
      <c r="A16" s="28">
        <f t="shared" si="2"/>
        <v>9</v>
      </c>
      <c r="B16" s="29" t="s">
        <v>20</v>
      </c>
      <c r="C16" s="30">
        <v>411</v>
      </c>
      <c r="D16" s="31">
        <f>RANK(C16,$C$8:$C$41)</f>
        <v>9</v>
      </c>
      <c r="E16" s="32">
        <v>364</v>
      </c>
      <c r="F16" s="31">
        <f>RANK(E16,$E$8:$E$41)</f>
        <v>9</v>
      </c>
      <c r="G16" s="33">
        <f t="shared" si="0"/>
        <v>0.12912087912087913</v>
      </c>
      <c r="H16" s="34">
        <v>411</v>
      </c>
      <c r="I16" s="35">
        <v>364</v>
      </c>
      <c r="J16" s="31">
        <f>RANK(I16,$I$8:$I$41)</f>
        <v>9</v>
      </c>
      <c r="K16" s="33">
        <f t="shared" si="1"/>
        <v>0.12912087912087913</v>
      </c>
    </row>
    <row r="17" spans="1:11" ht="15" customHeight="1">
      <c r="A17" s="28">
        <f t="shared" si="2"/>
        <v>10</v>
      </c>
      <c r="B17" s="29" t="s">
        <v>21</v>
      </c>
      <c r="C17" s="30">
        <v>370</v>
      </c>
      <c r="D17" s="31">
        <f>RANK(C17,$C$8:$C$41)</f>
        <v>10</v>
      </c>
      <c r="E17" s="32">
        <v>313</v>
      </c>
      <c r="F17" s="31">
        <f>RANK(E17,$E$8:$E$41)</f>
        <v>12</v>
      </c>
      <c r="G17" s="33">
        <f t="shared" si="0"/>
        <v>0.18210862619808307</v>
      </c>
      <c r="H17" s="34">
        <v>370</v>
      </c>
      <c r="I17" s="35">
        <v>313</v>
      </c>
      <c r="J17" s="31">
        <f>RANK(I17,$I$8:$I$41)</f>
        <v>12</v>
      </c>
      <c r="K17" s="33">
        <f t="shared" si="1"/>
        <v>0.18210862619808307</v>
      </c>
    </row>
    <row r="18" spans="1:11" ht="15" customHeight="1">
      <c r="A18" s="28">
        <f t="shared" si="2"/>
        <v>11</v>
      </c>
      <c r="B18" s="29" t="s">
        <v>22</v>
      </c>
      <c r="C18" s="30">
        <v>341</v>
      </c>
      <c r="D18" s="31">
        <f>RANK(C18,$C$8:$C$41)</f>
        <v>11</v>
      </c>
      <c r="E18" s="32">
        <v>298</v>
      </c>
      <c r="F18" s="31">
        <f>RANK(E18,$E$8:$E$41)</f>
        <v>14</v>
      </c>
      <c r="G18" s="33">
        <f t="shared" si="0"/>
        <v>0.14429530201342283</v>
      </c>
      <c r="H18" s="34">
        <v>341</v>
      </c>
      <c r="I18" s="35">
        <v>298</v>
      </c>
      <c r="J18" s="31">
        <f>RANK(I18,$I$8:$I$41)</f>
        <v>14</v>
      </c>
      <c r="K18" s="33">
        <f t="shared" si="1"/>
        <v>0.14429530201342283</v>
      </c>
    </row>
    <row r="19" spans="1:11" ht="15" customHeight="1">
      <c r="A19" s="28">
        <f t="shared" si="2"/>
        <v>12</v>
      </c>
      <c r="B19" s="29" t="s">
        <v>23</v>
      </c>
      <c r="C19" s="30">
        <v>327</v>
      </c>
      <c r="D19" s="31">
        <f>RANK(C19,$C$8:$C$41)</f>
        <v>12</v>
      </c>
      <c r="E19" s="32">
        <v>327</v>
      </c>
      <c r="F19" s="31">
        <f>RANK(E19,$E$8:$E$41)</f>
        <v>11</v>
      </c>
      <c r="G19" s="33">
        <f t="shared" si="0"/>
        <v>0</v>
      </c>
      <c r="H19" s="34">
        <v>327</v>
      </c>
      <c r="I19" s="35">
        <v>327</v>
      </c>
      <c r="J19" s="31">
        <f>RANK(I19,$I$8:$I$41)</f>
        <v>11</v>
      </c>
      <c r="K19" s="33">
        <f t="shared" si="1"/>
        <v>0</v>
      </c>
    </row>
    <row r="20" spans="1:11" ht="15" customHeight="1">
      <c r="A20" s="28">
        <f t="shared" si="2"/>
        <v>13</v>
      </c>
      <c r="B20" s="29" t="s">
        <v>24</v>
      </c>
      <c r="C20" s="30">
        <v>286</v>
      </c>
      <c r="D20" s="31">
        <f>RANK(C20,$C$8:$C$41)</f>
        <v>13</v>
      </c>
      <c r="E20" s="32">
        <v>398</v>
      </c>
      <c r="F20" s="31">
        <f>RANK(E20,$E$8:$E$41)</f>
        <v>8</v>
      </c>
      <c r="G20" s="33">
        <f t="shared" si="0"/>
        <v>-0.2814070351758794</v>
      </c>
      <c r="H20" s="34">
        <v>286</v>
      </c>
      <c r="I20" s="35">
        <v>398</v>
      </c>
      <c r="J20" s="31">
        <f>RANK(I20,$I$8:$I$41)</f>
        <v>8</v>
      </c>
      <c r="K20" s="33">
        <f t="shared" si="1"/>
        <v>-0.2814070351758794</v>
      </c>
    </row>
    <row r="21" spans="1:11" ht="15" customHeight="1">
      <c r="A21" s="28">
        <f t="shared" si="2"/>
        <v>14</v>
      </c>
      <c r="B21" s="29" t="s">
        <v>25</v>
      </c>
      <c r="C21" s="30">
        <v>272</v>
      </c>
      <c r="D21" s="31">
        <f>RANK(C21,$C$8:$C$41)</f>
        <v>14</v>
      </c>
      <c r="E21" s="32">
        <v>299</v>
      </c>
      <c r="F21" s="31">
        <f>RANK(E21,$E$8:$E$41)</f>
        <v>13</v>
      </c>
      <c r="G21" s="33">
        <f t="shared" si="0"/>
        <v>-0.0903010033444816</v>
      </c>
      <c r="H21" s="34">
        <v>272</v>
      </c>
      <c r="I21" s="35">
        <v>299</v>
      </c>
      <c r="J21" s="31">
        <f>RANK(I21,$I$8:$I$41)</f>
        <v>13</v>
      </c>
      <c r="K21" s="33">
        <f t="shared" si="1"/>
        <v>-0.0903010033444816</v>
      </c>
    </row>
    <row r="22" spans="1:11" ht="15" customHeight="1">
      <c r="A22" s="28">
        <f t="shared" si="2"/>
        <v>15</v>
      </c>
      <c r="B22" s="29" t="s">
        <v>26</v>
      </c>
      <c r="C22" s="30">
        <v>237</v>
      </c>
      <c r="D22" s="31">
        <f>RANK(C22,$C$8:$C$41)</f>
        <v>15</v>
      </c>
      <c r="E22" s="32">
        <v>238</v>
      </c>
      <c r="F22" s="31">
        <f>RANK(E22,$E$8:$E$41)</f>
        <v>15</v>
      </c>
      <c r="G22" s="33">
        <f t="shared" si="0"/>
        <v>-0.004201680672268907</v>
      </c>
      <c r="H22" s="34">
        <v>237</v>
      </c>
      <c r="I22" s="35">
        <v>238</v>
      </c>
      <c r="J22" s="31">
        <f>RANK(I22,$I$8:$I$41)</f>
        <v>15</v>
      </c>
      <c r="K22" s="33">
        <f t="shared" si="1"/>
        <v>-0.004201680672268907</v>
      </c>
    </row>
    <row r="23" spans="1:11" ht="15" customHeight="1">
      <c r="A23" s="28">
        <f t="shared" si="2"/>
        <v>16</v>
      </c>
      <c r="B23" s="29" t="s">
        <v>27</v>
      </c>
      <c r="C23" s="30">
        <v>214</v>
      </c>
      <c r="D23" s="31">
        <f>RANK(C23,$C$8:$C$41)</f>
        <v>16</v>
      </c>
      <c r="E23" s="32">
        <v>101</v>
      </c>
      <c r="F23" s="31">
        <f>RANK(E23,$E$8:$E$41)</f>
        <v>20</v>
      </c>
      <c r="G23" s="33">
        <f t="shared" si="0"/>
        <v>1.118811881188119</v>
      </c>
      <c r="H23" s="34">
        <v>214</v>
      </c>
      <c r="I23" s="35">
        <v>101</v>
      </c>
      <c r="J23" s="31">
        <f>RANK(I23,$I$8:$I$41)</f>
        <v>20</v>
      </c>
      <c r="K23" s="33">
        <f t="shared" si="1"/>
        <v>1.118811881188119</v>
      </c>
    </row>
    <row r="24" spans="1:11" ht="15" customHeight="1">
      <c r="A24" s="28">
        <f t="shared" si="2"/>
        <v>17</v>
      </c>
      <c r="B24" s="29" t="s">
        <v>28</v>
      </c>
      <c r="C24" s="30">
        <v>184</v>
      </c>
      <c r="D24" s="31">
        <f>RANK(C24,$C$8:$C$41)</f>
        <v>17</v>
      </c>
      <c r="E24" s="32">
        <v>126</v>
      </c>
      <c r="F24" s="31">
        <f>RANK(E24,$E$8:$E$41)</f>
        <v>18</v>
      </c>
      <c r="G24" s="33">
        <f t="shared" si="0"/>
        <v>0.4603174603174603</v>
      </c>
      <c r="H24" s="34">
        <v>184</v>
      </c>
      <c r="I24" s="35">
        <v>126</v>
      </c>
      <c r="J24" s="31">
        <f>RANK(I24,$I$8:$I$41)</f>
        <v>18</v>
      </c>
      <c r="K24" s="33">
        <f t="shared" si="1"/>
        <v>0.4603174603174603</v>
      </c>
    </row>
    <row r="25" spans="1:11" ht="15" customHeight="1">
      <c r="A25" s="28">
        <f t="shared" si="2"/>
        <v>18</v>
      </c>
      <c r="B25" s="29" t="s">
        <v>29</v>
      </c>
      <c r="C25" s="30">
        <v>136</v>
      </c>
      <c r="D25" s="31">
        <f>RANK(C25,$C$8:$C$41)</f>
        <v>18</v>
      </c>
      <c r="E25" s="32">
        <v>139</v>
      </c>
      <c r="F25" s="31">
        <f>RANK(E25,$E$8:$E$41)</f>
        <v>17</v>
      </c>
      <c r="G25" s="33">
        <f t="shared" si="0"/>
        <v>-0.02158273381294964</v>
      </c>
      <c r="H25" s="34">
        <v>136</v>
      </c>
      <c r="I25" s="35">
        <v>139</v>
      </c>
      <c r="J25" s="31">
        <f>RANK(I25,$I$8:$I$41)</f>
        <v>17</v>
      </c>
      <c r="K25" s="33">
        <f t="shared" si="1"/>
        <v>-0.02158273381294964</v>
      </c>
    </row>
    <row r="26" spans="1:11" ht="15" customHeight="1">
      <c r="A26" s="28">
        <f t="shared" si="2"/>
        <v>19</v>
      </c>
      <c r="B26" s="29" t="s">
        <v>30</v>
      </c>
      <c r="C26" s="30">
        <v>114</v>
      </c>
      <c r="D26" s="31">
        <f>RANK(C26,$C$8:$C$41)</f>
        <v>19</v>
      </c>
      <c r="E26" s="32">
        <v>116</v>
      </c>
      <c r="F26" s="31">
        <f>RANK(E26,$E$8:$E$41)</f>
        <v>19</v>
      </c>
      <c r="G26" s="33">
        <f t="shared" si="0"/>
        <v>-0.017241379310344827</v>
      </c>
      <c r="H26" s="34">
        <v>114</v>
      </c>
      <c r="I26" s="35">
        <v>116</v>
      </c>
      <c r="J26" s="31">
        <f>RANK(I26,$I$8:$I$41)</f>
        <v>19</v>
      </c>
      <c r="K26" s="33">
        <f t="shared" si="1"/>
        <v>-0.017241379310344827</v>
      </c>
    </row>
    <row r="27" spans="1:11" ht="15" customHeight="1">
      <c r="A27" s="28">
        <f t="shared" si="2"/>
        <v>20</v>
      </c>
      <c r="B27" s="29" t="s">
        <v>31</v>
      </c>
      <c r="C27" s="30">
        <v>102</v>
      </c>
      <c r="D27" s="31">
        <f>RANK(C27,$C$8:$C$41)</f>
        <v>20</v>
      </c>
      <c r="E27" s="32">
        <v>222</v>
      </c>
      <c r="F27" s="31">
        <f>RANK(E27,$E$8:$E$41)</f>
        <v>16</v>
      </c>
      <c r="G27" s="33">
        <f t="shared" si="0"/>
        <v>-0.5405405405405406</v>
      </c>
      <c r="H27" s="34">
        <v>102</v>
      </c>
      <c r="I27" s="35">
        <v>222</v>
      </c>
      <c r="J27" s="31">
        <f>RANK(I27,$I$8:$I$41)</f>
        <v>16</v>
      </c>
      <c r="K27" s="33">
        <f t="shared" si="1"/>
        <v>-0.5405405405405406</v>
      </c>
    </row>
    <row r="28" spans="1:11" ht="15" customHeight="1">
      <c r="A28" s="28">
        <f t="shared" si="2"/>
        <v>21</v>
      </c>
      <c r="B28" s="29" t="s">
        <v>32</v>
      </c>
      <c r="C28" s="30">
        <v>74</v>
      </c>
      <c r="D28" s="31">
        <f>RANK(C28,$C$8:$C$41)</f>
        <v>21</v>
      </c>
      <c r="E28" s="32">
        <v>80</v>
      </c>
      <c r="F28" s="31">
        <f>RANK(E28,$E$8:$E$41)</f>
        <v>21</v>
      </c>
      <c r="G28" s="33">
        <f t="shared" si="0"/>
        <v>-0.075</v>
      </c>
      <c r="H28" s="34">
        <v>74</v>
      </c>
      <c r="I28" s="35">
        <v>80</v>
      </c>
      <c r="J28" s="31">
        <f>RANK(I28,$I$8:$I$41)</f>
        <v>21</v>
      </c>
      <c r="K28" s="33">
        <f t="shared" si="1"/>
        <v>-0.075</v>
      </c>
    </row>
    <row r="29" spans="1:11" ht="15" customHeight="1">
      <c r="A29" s="28">
        <f t="shared" si="2"/>
        <v>22</v>
      </c>
      <c r="B29" s="29" t="s">
        <v>33</v>
      </c>
      <c r="C29" s="30">
        <v>72</v>
      </c>
      <c r="D29" s="31">
        <f>RANK(C29,$C$8:$C$41)</f>
        <v>22</v>
      </c>
      <c r="E29" s="32">
        <v>77</v>
      </c>
      <c r="F29" s="31">
        <f>RANK(E29,$E$8:$E$41)</f>
        <v>22</v>
      </c>
      <c r="G29" s="33">
        <f t="shared" si="0"/>
        <v>-0.06493506493506493</v>
      </c>
      <c r="H29" s="34">
        <v>72</v>
      </c>
      <c r="I29" s="35">
        <v>77</v>
      </c>
      <c r="J29" s="31">
        <f>RANK(I29,$I$8:$I$41)</f>
        <v>22</v>
      </c>
      <c r="K29" s="33">
        <f t="shared" si="1"/>
        <v>-0.06493506493506493</v>
      </c>
    </row>
    <row r="30" spans="1:11" ht="15" customHeight="1">
      <c r="A30" s="28">
        <f t="shared" si="2"/>
        <v>23</v>
      </c>
      <c r="B30" s="29" t="s">
        <v>34</v>
      </c>
      <c r="C30" s="30">
        <v>45</v>
      </c>
      <c r="D30" s="31">
        <f>RANK(C30,$C$8:$C$41)</f>
        <v>23</v>
      </c>
      <c r="E30" s="32">
        <v>34</v>
      </c>
      <c r="F30" s="31">
        <f>RANK(E30,$E$8:$E$41)</f>
        <v>24</v>
      </c>
      <c r="G30" s="33">
        <f t="shared" si="0"/>
        <v>0.3235294117647059</v>
      </c>
      <c r="H30" s="34">
        <v>45</v>
      </c>
      <c r="I30" s="35">
        <v>34</v>
      </c>
      <c r="J30" s="31">
        <f>RANK(I30,$I$8:$I$41)</f>
        <v>24</v>
      </c>
      <c r="K30" s="33">
        <f t="shared" si="1"/>
        <v>0.3235294117647059</v>
      </c>
    </row>
    <row r="31" spans="1:11" ht="15" customHeight="1">
      <c r="A31" s="28">
        <f t="shared" si="2"/>
        <v>24</v>
      </c>
      <c r="B31" s="29" t="s">
        <v>35</v>
      </c>
      <c r="C31" s="30">
        <v>44</v>
      </c>
      <c r="D31" s="31">
        <f>RANK(C31,$C$8:$C$41)</f>
        <v>24</v>
      </c>
      <c r="E31" s="32">
        <v>29</v>
      </c>
      <c r="F31" s="31">
        <f>RANK(E31,$E$8:$E$41)</f>
        <v>25</v>
      </c>
      <c r="G31" s="33">
        <f t="shared" si="0"/>
        <v>0.5172413793103449</v>
      </c>
      <c r="H31" s="34">
        <v>44</v>
      </c>
      <c r="I31" s="35">
        <v>29</v>
      </c>
      <c r="J31" s="31">
        <f>RANK(I31,$I$8:$I$41)</f>
        <v>25</v>
      </c>
      <c r="K31" s="33">
        <f t="shared" si="1"/>
        <v>0.5172413793103449</v>
      </c>
    </row>
    <row r="32" spans="1:11" ht="15" customHeight="1">
      <c r="A32" s="28">
        <f t="shared" si="2"/>
        <v>25</v>
      </c>
      <c r="B32" s="29" t="s">
        <v>36</v>
      </c>
      <c r="C32" s="30">
        <v>41</v>
      </c>
      <c r="D32" s="31">
        <f>RANK(C32,$C$8:$C$41)</f>
        <v>25</v>
      </c>
      <c r="E32" s="32">
        <v>36</v>
      </c>
      <c r="F32" s="31">
        <f>RANK(E32,$E$8:$E$41)</f>
        <v>23</v>
      </c>
      <c r="G32" s="33">
        <f t="shared" si="0"/>
        <v>0.1388888888888889</v>
      </c>
      <c r="H32" s="34">
        <v>41</v>
      </c>
      <c r="I32" s="35">
        <v>36</v>
      </c>
      <c r="J32" s="31">
        <f>RANK(I32,$I$8:$I$41)</f>
        <v>23</v>
      </c>
      <c r="K32" s="33">
        <f t="shared" si="1"/>
        <v>0.1388888888888889</v>
      </c>
    </row>
    <row r="33" spans="1:11" ht="15" customHeight="1">
      <c r="A33" s="28">
        <f t="shared" si="2"/>
        <v>26</v>
      </c>
      <c r="B33" s="29" t="s">
        <v>37</v>
      </c>
      <c r="C33" s="30">
        <v>16</v>
      </c>
      <c r="D33" s="31">
        <f>RANK(C33,$C$8:$C$41)</f>
        <v>26</v>
      </c>
      <c r="E33" s="32">
        <v>19</v>
      </c>
      <c r="F33" s="31">
        <f>RANK(E33,$E$8:$E$41)</f>
        <v>26</v>
      </c>
      <c r="G33" s="33">
        <f t="shared" si="0"/>
        <v>-0.15789473684210525</v>
      </c>
      <c r="H33" s="34">
        <v>16</v>
      </c>
      <c r="I33" s="35">
        <v>19</v>
      </c>
      <c r="J33" s="31">
        <f>RANK(I33,$I$8:$I$41)</f>
        <v>26</v>
      </c>
      <c r="K33" s="33">
        <f t="shared" si="1"/>
        <v>-0.15789473684210525</v>
      </c>
    </row>
    <row r="34" spans="1:11" ht="15" customHeight="1">
      <c r="A34" s="28">
        <f t="shared" si="2"/>
        <v>27</v>
      </c>
      <c r="B34" s="29" t="s">
        <v>38</v>
      </c>
      <c r="C34" s="30">
        <v>10</v>
      </c>
      <c r="D34" s="31">
        <f>RANK(C34,$C$8:$C$41)</f>
        <v>27</v>
      </c>
      <c r="E34" s="32">
        <v>5</v>
      </c>
      <c r="F34" s="31">
        <f>RANK(E34,$E$8:$E$41)</f>
        <v>28</v>
      </c>
      <c r="G34" s="33">
        <f t="shared" si="0"/>
        <v>1</v>
      </c>
      <c r="H34" s="34">
        <v>10</v>
      </c>
      <c r="I34" s="35">
        <v>5</v>
      </c>
      <c r="J34" s="31">
        <f>RANK(I34,$I$8:$I$41)</f>
        <v>28</v>
      </c>
      <c r="K34" s="33">
        <f t="shared" si="1"/>
        <v>1</v>
      </c>
    </row>
    <row r="35" spans="1:11" ht="15" customHeight="1">
      <c r="A35" s="28">
        <f t="shared" si="2"/>
        <v>28</v>
      </c>
      <c r="B35" s="29" t="s">
        <v>39</v>
      </c>
      <c r="C35" s="30">
        <v>9</v>
      </c>
      <c r="D35" s="31">
        <f>RANK(C35,$C$8:$C$41)</f>
        <v>28</v>
      </c>
      <c r="E35" s="32">
        <v>7</v>
      </c>
      <c r="F35" s="31">
        <f>RANK(E35,$E$8:$E$41)</f>
        <v>27</v>
      </c>
      <c r="G35" s="33">
        <f t="shared" si="0"/>
        <v>0.2857142857142857</v>
      </c>
      <c r="H35" s="34">
        <v>9</v>
      </c>
      <c r="I35" s="35">
        <v>7</v>
      </c>
      <c r="J35" s="31">
        <f>RANK(I35,$I$8:$I$41)</f>
        <v>27</v>
      </c>
      <c r="K35" s="33">
        <f t="shared" si="1"/>
        <v>0.2857142857142857</v>
      </c>
    </row>
    <row r="36" spans="1:11" ht="15" customHeight="1">
      <c r="A36" s="28">
        <f t="shared" si="2"/>
        <v>29</v>
      </c>
      <c r="B36" s="29" t="s">
        <v>40</v>
      </c>
      <c r="C36" s="30">
        <v>7</v>
      </c>
      <c r="D36" s="31">
        <f>RANK(C36,$C$8:$C$41)</f>
        <v>29</v>
      </c>
      <c r="E36" s="32">
        <v>5</v>
      </c>
      <c r="F36" s="31">
        <f>RANK(E36,$E$8:$E$41)</f>
        <v>28</v>
      </c>
      <c r="G36" s="33">
        <f t="shared" si="0"/>
        <v>0.4</v>
      </c>
      <c r="H36" s="34">
        <v>7</v>
      </c>
      <c r="I36" s="35">
        <v>5</v>
      </c>
      <c r="J36" s="31">
        <f>RANK(I36,$I$8:$I$41)</f>
        <v>28</v>
      </c>
      <c r="K36" s="33">
        <f t="shared" si="1"/>
        <v>0.4</v>
      </c>
    </row>
    <row r="37" spans="1:11" ht="15" customHeight="1">
      <c r="A37" s="28">
        <f t="shared" si="2"/>
        <v>30</v>
      </c>
      <c r="B37" s="29" t="s">
        <v>41</v>
      </c>
      <c r="C37" s="30">
        <v>4</v>
      </c>
      <c r="D37" s="31">
        <f>RANK(C37,$C$8:$C$41)</f>
        <v>30</v>
      </c>
      <c r="E37" s="32">
        <v>5</v>
      </c>
      <c r="F37" s="31">
        <f>RANK(E37,$E$8:$E$41)</f>
        <v>28</v>
      </c>
      <c r="G37" s="33">
        <f t="shared" si="0"/>
        <v>-0.2</v>
      </c>
      <c r="H37" s="34">
        <v>4</v>
      </c>
      <c r="I37" s="35">
        <v>5</v>
      </c>
      <c r="J37" s="31">
        <f>RANK(I37,$I$8:$I$41)</f>
        <v>28</v>
      </c>
      <c r="K37" s="33">
        <f t="shared" si="1"/>
        <v>-0.2</v>
      </c>
    </row>
    <row r="38" spans="1:11" ht="15" customHeight="1">
      <c r="A38" s="28">
        <f t="shared" si="2"/>
        <v>31</v>
      </c>
      <c r="B38" s="29" t="s">
        <v>42</v>
      </c>
      <c r="C38" s="30">
        <v>1</v>
      </c>
      <c r="D38" s="31">
        <f>RANK(C38,$C$8:$C$41)</f>
        <v>31</v>
      </c>
      <c r="E38" s="32">
        <v>3</v>
      </c>
      <c r="F38" s="31">
        <f>RANK(E38,$E$8:$E$41)</f>
        <v>32</v>
      </c>
      <c r="G38" s="33">
        <f t="shared" si="0"/>
        <v>-0.6666666666666666</v>
      </c>
      <c r="H38" s="34">
        <v>1</v>
      </c>
      <c r="I38" s="35">
        <v>3</v>
      </c>
      <c r="J38" s="31">
        <f>RANK(I38,$I$8:$I$41)</f>
        <v>32</v>
      </c>
      <c r="K38" s="33">
        <f t="shared" si="1"/>
        <v>-0.6666666666666666</v>
      </c>
    </row>
    <row r="39" spans="1:11" ht="15" customHeight="1">
      <c r="A39" s="28">
        <f t="shared" si="2"/>
        <v>32</v>
      </c>
      <c r="B39" s="29" t="s">
        <v>43</v>
      </c>
      <c r="C39" s="30">
        <v>0</v>
      </c>
      <c r="D39" s="31">
        <f>RANK(C39,$C$8:$C$41)</f>
        <v>32</v>
      </c>
      <c r="E39" s="32">
        <v>1</v>
      </c>
      <c r="F39" s="31">
        <f>RANK(E39,$E$8:$E$41)</f>
        <v>33</v>
      </c>
      <c r="G39" s="33">
        <f t="shared" si="0"/>
        <v>-1</v>
      </c>
      <c r="H39" s="34">
        <v>0</v>
      </c>
      <c r="I39" s="35">
        <v>1</v>
      </c>
      <c r="J39" s="31">
        <f>RANK(I39,$I$8:$I$41)</f>
        <v>33</v>
      </c>
      <c r="K39" s="33">
        <f t="shared" si="1"/>
        <v>-1</v>
      </c>
    </row>
    <row r="40" spans="1:11" ht="15" customHeight="1">
      <c r="A40" s="28">
        <f t="shared" si="2"/>
        <v>33</v>
      </c>
      <c r="B40" s="29" t="s">
        <v>44</v>
      </c>
      <c r="C40" s="30">
        <v>0</v>
      </c>
      <c r="D40" s="31">
        <f>RANK(C40,$C$8:$C$41)</f>
        <v>32</v>
      </c>
      <c r="E40" s="32">
        <v>1</v>
      </c>
      <c r="F40" s="31">
        <f>RANK(E40,$E$8:$E$41)</f>
        <v>33</v>
      </c>
      <c r="G40" s="33">
        <f t="shared" si="0"/>
        <v>-1</v>
      </c>
      <c r="H40" s="34">
        <v>0</v>
      </c>
      <c r="I40" s="35">
        <v>1</v>
      </c>
      <c r="J40" s="31">
        <f>RANK(I40,$I$8:$I$41)</f>
        <v>33</v>
      </c>
      <c r="K40" s="33">
        <f t="shared" si="1"/>
        <v>-1</v>
      </c>
    </row>
    <row r="41" spans="1:11" ht="15" customHeight="1">
      <c r="A41" s="36">
        <f t="shared" si="2"/>
        <v>34</v>
      </c>
      <c r="B41" s="37" t="s">
        <v>45</v>
      </c>
      <c r="C41" s="38">
        <v>0</v>
      </c>
      <c r="D41" s="39">
        <f>RANK(C41,$C$8:$C$41)</f>
        <v>32</v>
      </c>
      <c r="E41" s="40">
        <v>4</v>
      </c>
      <c r="F41" s="39">
        <f>RANK(E41,$E$8:$E$41)</f>
        <v>31</v>
      </c>
      <c r="G41" s="41">
        <f t="shared" si="0"/>
        <v>-1</v>
      </c>
      <c r="H41" s="42">
        <v>0</v>
      </c>
      <c r="I41" s="43">
        <v>4</v>
      </c>
      <c r="J41" s="39">
        <f>RANK(I41,$I$8:$I$41)</f>
        <v>31</v>
      </c>
      <c r="K41" s="41">
        <f aca="true" t="shared" si="3" ref="K41">IF(ISERROR((H41-I41)/I41),IF(I41=0,IF(H41&gt;0,1,IF(H41=0,0,((H41-I41)/I41)))),(H41-I41)/I41)</f>
        <v>-1</v>
      </c>
    </row>
  </sheetData>
  <sheetProtection selectLockedCells="1" selectUnlockedCells="1"/>
  <mergeCells count="8">
    <mergeCell ref="A3:K3"/>
    <mergeCell ref="A4:K4"/>
    <mergeCell ref="C6:D6"/>
    <mergeCell ref="E6:F6"/>
    <mergeCell ref="I6:J6"/>
    <mergeCell ref="C7:D7"/>
    <mergeCell ref="E7:F7"/>
    <mergeCell ref="I7:J7"/>
  </mergeCells>
  <conditionalFormatting sqref="G8:G41 K8:K41">
    <cfRule type="cellIs" priority="1" dxfId="0" operator="lessThan" stopIfTrue="1">
      <formula>0</formula>
    </cfRule>
  </conditionalFormatting>
  <printOptions horizontalCentered="1"/>
  <pageMargins left="0.39375" right="0.39375" top="0.39375" bottom="0.19652777777777777" header="0.5118055555555555" footer="0.11805555555555555"/>
  <pageSetup horizontalDpi="300" verticalDpi="300" orientation="portrait" paperSize="9" scale="90"/>
  <headerFooter alignWithMargins="0">
    <oddFooter>&amp;L&amp;"Arial Greek,Italic"&amp;8ΣΥΝΔΕΣΜΟΣ ΕΙΣΑΓΩΓΕΩΝ ΑΝΤΙΠΡΟΣΩΠΩΝ ΑΥΤΟΚΙΝΗΤΩΝ ΚΑΙ ΔΙΚΥΚΛΩΝ
ΠΗΓΗ: ΕΛΣΤΑΤ /ΣΕΑΑ&amp;R&amp;"Arial Greek,Italic"&amp;8HELLENIC ASSOCIATION OF MOTOR VEHICLE  IMPORTERS-REPRESENTATIVES
SOURCE:ELSTAT /AMVIR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