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1817_May18" sheetId="1" r:id="rId1"/>
  </sheets>
  <definedNames>
    <definedName name="_xlnm.Print_Area" localSheetId="0">'D1817_May18'!$A$1:$K$46</definedName>
    <definedName name="_xlnm.Print_Area">'D1817_May18'!$A$1:$K$46</definedName>
  </definedNames>
  <calcPr fullCalcOnLoad="1"/>
</workbook>
</file>

<file path=xl/sharedStrings.xml><?xml version="1.0" encoding="utf-8"?>
<sst xmlns="http://schemas.openxmlformats.org/spreadsheetml/2006/main" count="51" uniqueCount="51">
  <si>
    <t>May '18 -YTD</t>
  </si>
  <si>
    <t xml:space="preserve">ΕΤΗΣΙΕΣ ΤΑΞΙΝΟΜΗΣΕΙΣ ΕΠΙΒΑΤΙΚΩΝ ΟΧΗΜΑΤΩΝ </t>
  </si>
  <si>
    <t xml:space="preserve">PC  CAR'S REGISTRATIONS </t>
  </si>
  <si>
    <t>YTD</t>
  </si>
  <si>
    <t>Brand</t>
  </si>
  <si>
    <t>May. '18</t>
  </si>
  <si>
    <t>May. '17</t>
  </si>
  <si>
    <t>% D18/17</t>
  </si>
  <si>
    <t>May. '18 - YTD</t>
  </si>
  <si>
    <t>May. '17 - YTD</t>
  </si>
  <si>
    <t>Rank</t>
  </si>
  <si>
    <t>TOTAL</t>
  </si>
  <si>
    <t>TOYOTA</t>
  </si>
  <si>
    <t>PEUGEOT</t>
  </si>
  <si>
    <t>VOLKSWAGEN</t>
  </si>
  <si>
    <t>NISSAN</t>
  </si>
  <si>
    <t>FIAT</t>
  </si>
  <si>
    <t>OPEL</t>
  </si>
  <si>
    <t>SUZUKI</t>
  </si>
  <si>
    <t>HYUNDAI</t>
  </si>
  <si>
    <t>CITROEN</t>
  </si>
  <si>
    <t>RENAULT</t>
  </si>
  <si>
    <t>FORD</t>
  </si>
  <si>
    <t>SKODA</t>
  </si>
  <si>
    <t>MERCEDES</t>
  </si>
  <si>
    <t>SEAT</t>
  </si>
  <si>
    <t>KIA MOTORS</t>
  </si>
  <si>
    <t>AUDI</t>
  </si>
  <si>
    <t>BMW</t>
  </si>
  <si>
    <t>MINI</t>
  </si>
  <si>
    <t>VOLVO</t>
  </si>
  <si>
    <t>JEEP</t>
  </si>
  <si>
    <t>DACIA</t>
  </si>
  <si>
    <t>SMART</t>
  </si>
  <si>
    <t>HONDA</t>
  </si>
  <si>
    <t>ALFA ROMEO</t>
  </si>
  <si>
    <t>MITSUBISHI</t>
  </si>
  <si>
    <t>LAND ROVER</t>
  </si>
  <si>
    <t>JAGUAR</t>
  </si>
  <si>
    <t>PORSCHE</t>
  </si>
  <si>
    <t>LEXUS</t>
  </si>
  <si>
    <t>SUBARU</t>
  </si>
  <si>
    <t>ABARTH</t>
  </si>
  <si>
    <t>SSANGYONG</t>
  </si>
  <si>
    <t>MAZDA</t>
  </si>
  <si>
    <t>MASERATI</t>
  </si>
  <si>
    <t>SECMA</t>
  </si>
  <si>
    <t>BENTLEY</t>
  </si>
  <si>
    <t>TESLA</t>
  </si>
  <si>
    <t>LMC</t>
  </si>
  <si>
    <t>LANCIA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</si>
</sst>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MMM\-YY"/>
    <numFmt numFmtId="167" formatCode="#,##0"/>
    <numFmt numFmtId="168" formatCode="0%"/>
    <numFmt numFmtId="169" formatCode="0.0%"/>
    <numFmt numFmtId="170" formatCode="\(#\)"/>
  </numFmts>
  <fonts count="11">
    <font>
      <sz val="10"/>
      <name val="Arial"/>
      <family val="2"/>
    </font>
    <font>
      <sz val="10"/>
      <name val="Arial Greek"/>
      <family val="2"/>
    </font>
    <font>
      <sz val="10"/>
      <color indexed="8"/>
      <name val="MS Sans Serif"/>
      <family val="2"/>
    </font>
    <font>
      <sz val="8.5"/>
      <color indexed="8"/>
      <name val="Calibri"/>
      <family val="2"/>
    </font>
    <font>
      <b/>
      <sz val="11"/>
      <color indexed="8"/>
      <name val="Calibri"/>
      <family val="2"/>
    </font>
    <font>
      <b/>
      <sz val="8.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3" fillId="2" borderId="0" xfId="21" applyFont="1" applyFill="1">
      <alignment/>
      <protection/>
    </xf>
    <xf numFmtId="164" fontId="3" fillId="2" borderId="0" xfId="21" applyFont="1" applyFill="1" applyAlignment="1">
      <alignment horizontal="center"/>
      <protection/>
    </xf>
    <xf numFmtId="164" fontId="4" fillId="2" borderId="0" xfId="21" applyFont="1" applyFill="1" applyAlignment="1">
      <alignment horizontal="left" vertical="center"/>
      <protection/>
    </xf>
    <xf numFmtId="164" fontId="5" fillId="2" borderId="0" xfId="21" applyFont="1" applyFill="1" applyAlignment="1">
      <alignment horizontal="center" vertical="center"/>
      <protection/>
    </xf>
    <xf numFmtId="164" fontId="6" fillId="2" borderId="0" xfId="21" applyFont="1" applyFill="1" applyBorder="1" applyAlignment="1">
      <alignment horizontal="center" vertical="center" wrapText="1"/>
      <protection/>
    </xf>
    <xf numFmtId="164" fontId="4" fillId="3" borderId="1" xfId="21" applyFont="1" applyFill="1" applyBorder="1" applyAlignment="1">
      <alignment horizontal="center" vertical="center"/>
      <protection/>
    </xf>
    <xf numFmtId="164" fontId="7" fillId="2" borderId="2" xfId="20" applyFont="1" applyFill="1" applyBorder="1" applyAlignment="1">
      <alignment vertical="center"/>
      <protection/>
    </xf>
    <xf numFmtId="166" fontId="4" fillId="2" borderId="1" xfId="21" applyNumberFormat="1" applyFont="1" applyFill="1" applyBorder="1" applyAlignment="1">
      <alignment horizontal="center" vertical="center"/>
      <protection/>
    </xf>
    <xf numFmtId="166" fontId="4" fillId="2" borderId="3" xfId="21" applyNumberFormat="1" applyFont="1" applyFill="1" applyBorder="1" applyAlignment="1">
      <alignment horizontal="center" vertical="center"/>
      <protection/>
    </xf>
    <xf numFmtId="164" fontId="4" fillId="2" borderId="4" xfId="21" applyNumberFormat="1" applyFont="1" applyFill="1" applyBorder="1" applyAlignment="1">
      <alignment horizontal="center" vertical="center" wrapText="1"/>
      <protection/>
    </xf>
    <xf numFmtId="166" fontId="4" fillId="3" borderId="1" xfId="21" applyNumberFormat="1" applyFont="1" applyFill="1" applyBorder="1" applyAlignment="1">
      <alignment horizontal="center" vertical="center"/>
      <protection/>
    </xf>
    <xf numFmtId="164" fontId="4" fillId="2" borderId="4" xfId="21" applyFont="1" applyFill="1" applyBorder="1" applyAlignment="1">
      <alignment horizontal="center" vertical="center" wrapText="1"/>
      <protection/>
    </xf>
    <xf numFmtId="164" fontId="4" fillId="3" borderId="5" xfId="21" applyFont="1" applyFill="1" applyBorder="1" applyAlignment="1">
      <alignment horizontal="center" vertical="center"/>
      <protection/>
    </xf>
    <xf numFmtId="164" fontId="7" fillId="2" borderId="6" xfId="20" applyFont="1" applyFill="1" applyBorder="1" applyAlignment="1">
      <alignment horizontal="left" vertical="center"/>
      <protection/>
    </xf>
    <xf numFmtId="167" fontId="4" fillId="2" borderId="5" xfId="21" applyNumberFormat="1" applyFont="1" applyFill="1" applyBorder="1" applyAlignment="1">
      <alignment horizontal="center" vertical="center"/>
      <protection/>
    </xf>
    <xf numFmtId="167" fontId="4" fillId="2" borderId="7" xfId="21" applyNumberFormat="1" applyFont="1" applyFill="1" applyBorder="1" applyAlignment="1">
      <alignment horizontal="center" vertical="center"/>
      <protection/>
    </xf>
    <xf numFmtId="169" fontId="4" fillId="2" borderId="8" xfId="19" applyNumberFormat="1" applyFont="1" applyFill="1" applyBorder="1" applyAlignment="1" applyProtection="1">
      <alignment horizontal="center" vertical="center"/>
      <protection/>
    </xf>
    <xf numFmtId="167" fontId="4" fillId="3" borderId="5" xfId="21" applyNumberFormat="1" applyFont="1" applyFill="1" applyBorder="1" applyAlignment="1">
      <alignment horizontal="center" vertical="center"/>
      <protection/>
    </xf>
    <xf numFmtId="164" fontId="3" fillId="2" borderId="0" xfId="21" applyFont="1" applyFill="1" applyAlignment="1">
      <alignment horizontal="left" vertical="center"/>
      <protection/>
    </xf>
    <xf numFmtId="164" fontId="8" fillId="3" borderId="9" xfId="21" applyFont="1" applyFill="1" applyBorder="1" applyAlignment="1">
      <alignment horizontal="center" vertical="center"/>
      <protection/>
    </xf>
    <xf numFmtId="164" fontId="8" fillId="2" borderId="10" xfId="22" applyFont="1" applyFill="1" applyBorder="1" applyAlignment="1">
      <alignment vertical="center" wrapText="1"/>
      <protection/>
    </xf>
    <xf numFmtId="167" fontId="8" fillId="2" borderId="11" xfId="22" applyNumberFormat="1" applyFont="1" applyFill="1" applyBorder="1" applyAlignment="1">
      <alignment horizontal="center" vertical="center" wrapText="1"/>
      <protection/>
    </xf>
    <xf numFmtId="170" fontId="9" fillId="2" borderId="12" xfId="21" applyNumberFormat="1" applyFont="1" applyFill="1" applyBorder="1" applyAlignment="1">
      <alignment horizontal="center" vertical="center"/>
      <protection/>
    </xf>
    <xf numFmtId="167" fontId="10" fillId="2" borderId="13" xfId="22" applyNumberFormat="1" applyFont="1" applyFill="1" applyBorder="1" applyAlignment="1">
      <alignment horizontal="center" vertical="center" wrapText="1"/>
      <protection/>
    </xf>
    <xf numFmtId="169" fontId="8" fillId="2" borderId="14" xfId="19" applyNumberFormat="1" applyFont="1" applyFill="1" applyBorder="1" applyAlignment="1" applyProtection="1">
      <alignment horizontal="right" vertical="center"/>
      <protection/>
    </xf>
    <xf numFmtId="167" fontId="8" fillId="3" borderId="15" xfId="22" applyNumberFormat="1" applyFont="1" applyFill="1" applyBorder="1" applyAlignment="1">
      <alignment horizontal="center" vertical="center" wrapText="1"/>
      <protection/>
    </xf>
    <xf numFmtId="167" fontId="8" fillId="2" borderId="13" xfId="22" applyNumberFormat="1" applyFont="1" applyFill="1" applyBorder="1" applyAlignment="1">
      <alignment horizontal="center" vertical="center" wrapText="1"/>
      <protection/>
    </xf>
    <xf numFmtId="164" fontId="8" fillId="3" borderId="16" xfId="21" applyFont="1" applyFill="1" applyBorder="1" applyAlignment="1">
      <alignment horizontal="center" vertical="center"/>
      <protection/>
    </xf>
    <xf numFmtId="164" fontId="8" fillId="2" borderId="17" xfId="22" applyFont="1" applyFill="1" applyBorder="1" applyAlignment="1">
      <alignment vertical="center" wrapText="1"/>
      <protection/>
    </xf>
    <xf numFmtId="167" fontId="8" fillId="2" borderId="18" xfId="22" applyNumberFormat="1" applyFont="1" applyFill="1" applyBorder="1" applyAlignment="1">
      <alignment horizontal="center" vertical="center" wrapText="1"/>
      <protection/>
    </xf>
    <xf numFmtId="170" fontId="9" fillId="2" borderId="19" xfId="21" applyNumberFormat="1" applyFont="1" applyFill="1" applyBorder="1" applyAlignment="1">
      <alignment horizontal="center" vertical="center"/>
      <protection/>
    </xf>
    <xf numFmtId="167" fontId="10" fillId="2" borderId="20" xfId="22" applyNumberFormat="1" applyFont="1" applyFill="1" applyBorder="1" applyAlignment="1">
      <alignment horizontal="center" vertical="center" wrapText="1"/>
      <protection/>
    </xf>
    <xf numFmtId="169" fontId="8" fillId="2" borderId="21" xfId="19" applyNumberFormat="1" applyFont="1" applyFill="1" applyBorder="1" applyAlignment="1" applyProtection="1">
      <alignment horizontal="right" vertical="center"/>
      <protection/>
    </xf>
    <xf numFmtId="167" fontId="8" fillId="3" borderId="22" xfId="22" applyNumberFormat="1" applyFont="1" applyFill="1" applyBorder="1" applyAlignment="1">
      <alignment horizontal="center" vertical="center" wrapText="1"/>
      <protection/>
    </xf>
    <xf numFmtId="167" fontId="8" fillId="2" borderId="20" xfId="22" applyNumberFormat="1" applyFont="1" applyFill="1" applyBorder="1" applyAlignment="1">
      <alignment horizontal="center" vertical="center" wrapText="1"/>
      <protection/>
    </xf>
    <xf numFmtId="164" fontId="8" fillId="3" borderId="23" xfId="21" applyFont="1" applyFill="1" applyBorder="1" applyAlignment="1">
      <alignment horizontal="center" vertical="center"/>
      <protection/>
    </xf>
    <xf numFmtId="164" fontId="8" fillId="2" borderId="24" xfId="22" applyFont="1" applyFill="1" applyBorder="1" applyAlignment="1">
      <alignment vertical="center" wrapText="1"/>
      <protection/>
    </xf>
    <xf numFmtId="167" fontId="8" fillId="2" borderId="25" xfId="22" applyNumberFormat="1" applyFont="1" applyFill="1" applyBorder="1" applyAlignment="1">
      <alignment horizontal="center" vertical="center" wrapText="1"/>
      <protection/>
    </xf>
    <xf numFmtId="170" fontId="9" fillId="2" borderId="26" xfId="21" applyNumberFormat="1" applyFont="1" applyFill="1" applyBorder="1" applyAlignment="1">
      <alignment horizontal="center" vertical="center"/>
      <protection/>
    </xf>
    <xf numFmtId="167" fontId="10" fillId="2" borderId="27" xfId="22" applyNumberFormat="1" applyFont="1" applyFill="1" applyBorder="1" applyAlignment="1">
      <alignment horizontal="center" vertical="center" wrapText="1"/>
      <protection/>
    </xf>
    <xf numFmtId="169" fontId="8" fillId="2" borderId="28" xfId="19" applyNumberFormat="1" applyFont="1" applyFill="1" applyBorder="1" applyAlignment="1" applyProtection="1">
      <alignment horizontal="right" vertical="center"/>
      <protection/>
    </xf>
    <xf numFmtId="167" fontId="8" fillId="3" borderId="29" xfId="22" applyNumberFormat="1" applyFont="1" applyFill="1" applyBorder="1" applyAlignment="1">
      <alignment horizontal="center" vertical="center" wrapText="1"/>
      <protection/>
    </xf>
    <xf numFmtId="167" fontId="8" fillId="2" borderId="27" xfId="22" applyNumberFormat="1" applyFont="1" applyFill="1" applyBorder="1" applyAlignment="1">
      <alignment horizontal="center" vertical="center" wrapText="1"/>
      <protection/>
    </xf>
    <xf numFmtId="164" fontId="8" fillId="3" borderId="30" xfId="21" applyFont="1" applyFill="1" applyBorder="1" applyAlignment="1">
      <alignment horizontal="center" vertical="center"/>
      <protection/>
    </xf>
    <xf numFmtId="164" fontId="8" fillId="2" borderId="31" xfId="22" applyFont="1" applyFill="1" applyBorder="1" applyAlignment="1">
      <alignment vertical="center" wrapText="1"/>
      <protection/>
    </xf>
    <xf numFmtId="167" fontId="8" fillId="2" borderId="32" xfId="22" applyNumberFormat="1" applyFont="1" applyFill="1" applyBorder="1" applyAlignment="1">
      <alignment horizontal="center" vertical="center" wrapText="1"/>
      <protection/>
    </xf>
    <xf numFmtId="170" fontId="9" fillId="2" borderId="33" xfId="21" applyNumberFormat="1" applyFont="1" applyFill="1" applyBorder="1" applyAlignment="1">
      <alignment horizontal="center" vertical="center"/>
      <protection/>
    </xf>
    <xf numFmtId="167" fontId="10" fillId="2" borderId="34" xfId="22" applyNumberFormat="1" applyFont="1" applyFill="1" applyBorder="1" applyAlignment="1">
      <alignment horizontal="center" vertical="center" wrapText="1"/>
      <protection/>
    </xf>
    <xf numFmtId="169" fontId="8" fillId="2" borderId="35" xfId="19" applyNumberFormat="1" applyFont="1" applyFill="1" applyBorder="1" applyAlignment="1" applyProtection="1">
      <alignment horizontal="right" vertical="center"/>
      <protection/>
    </xf>
    <xf numFmtId="167" fontId="8" fillId="3" borderId="36" xfId="22" applyNumberFormat="1" applyFont="1" applyFill="1" applyBorder="1" applyAlignment="1">
      <alignment horizontal="center" vertical="center" wrapText="1"/>
      <protection/>
    </xf>
    <xf numFmtId="167" fontId="8" fillId="2" borderId="34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Βασικό_1998-12-b" xfId="20"/>
    <cellStyle name="Βασικό_COMPARISON98_97" xfId="21"/>
    <cellStyle name="Excel Built-in Normal" xfId="22"/>
  </cellStyles>
  <dxfs count="1">
    <dxf>
      <font>
        <b val="0"/>
        <color rgb="FFC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9525</xdr:rowOff>
    </xdr:from>
    <xdr:to>
      <xdr:col>11</xdr:col>
      <xdr:colOff>28575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525"/>
          <a:ext cx="6381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K46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6.421875" style="1" customWidth="1"/>
    <col min="2" max="2" width="20.7109375" style="1" customWidth="1"/>
    <col min="3" max="3" width="6.421875" style="1" customWidth="1"/>
    <col min="4" max="4" width="5.00390625" style="1" customWidth="1"/>
    <col min="5" max="5" width="6.421875" style="1" customWidth="1"/>
    <col min="6" max="6" width="5.00390625" style="1" customWidth="1"/>
    <col min="7" max="7" width="10.00390625" style="1" customWidth="1"/>
    <col min="8" max="8" width="14.28125" style="1" customWidth="1"/>
    <col min="9" max="9" width="8.57421875" style="1" customWidth="1"/>
    <col min="10" max="10" width="5.00390625" style="2" customWidth="1"/>
    <col min="11" max="11" width="10.00390625" style="1" customWidth="1"/>
    <col min="12" max="16384" width="9.140625" style="1" customWidth="1"/>
  </cols>
  <sheetData>
    <row r="1" ht="37.5" customHeight="1"/>
    <row r="2" spans="1:4" ht="15" customHeight="1">
      <c r="A2" s="3" t="s">
        <v>0</v>
      </c>
      <c r="B2" s="4"/>
      <c r="C2" s="4"/>
      <c r="D2" s="4"/>
    </row>
    <row r="3" spans="1:11" ht="18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1.25" customHeight="1">
      <c r="G5" s="2"/>
    </row>
    <row r="6" spans="1:11" ht="15" customHeight="1">
      <c r="A6" s="6" t="s">
        <v>3</v>
      </c>
      <c r="B6" s="7" t="s">
        <v>4</v>
      </c>
      <c r="C6" s="8" t="s">
        <v>5</v>
      </c>
      <c r="D6" s="8"/>
      <c r="E6" s="9" t="s">
        <v>6</v>
      </c>
      <c r="F6" s="9"/>
      <c r="G6" s="10" t="s">
        <v>7</v>
      </c>
      <c r="H6" s="11" t="s">
        <v>8</v>
      </c>
      <c r="I6" s="9" t="s">
        <v>9</v>
      </c>
      <c r="J6" s="9"/>
      <c r="K6" s="12" t="str">
        <f>G6</f>
        <v>% D18/17</v>
      </c>
    </row>
    <row r="7" spans="1:11" s="19" customFormat="1" ht="15" customHeight="1">
      <c r="A7" s="13" t="s">
        <v>10</v>
      </c>
      <c r="B7" s="14" t="s">
        <v>11</v>
      </c>
      <c r="C7" s="15">
        <f>SUM(C8:C46)</f>
        <v>12467</v>
      </c>
      <c r="D7" s="15"/>
      <c r="E7" s="16">
        <f>SUM(E8:E46)</f>
        <v>10666</v>
      </c>
      <c r="F7" s="16"/>
      <c r="G7" s="17">
        <f>C7/E7-1</f>
        <v>0.168854303393962</v>
      </c>
      <c r="H7" s="18">
        <f>SUM(H8:H46)</f>
        <v>49741</v>
      </c>
      <c r="I7" s="16">
        <f>SUM(I8:I46)</f>
        <v>40215</v>
      </c>
      <c r="J7" s="16"/>
      <c r="K7" s="17">
        <f>H7/I7-1</f>
        <v>0.2368767872684321</v>
      </c>
    </row>
    <row r="8" spans="1:11" ht="15" customHeight="1">
      <c r="A8" s="20">
        <v>1</v>
      </c>
      <c r="B8" s="21" t="s">
        <v>12</v>
      </c>
      <c r="C8" s="22">
        <v>1054</v>
      </c>
      <c r="D8" s="23">
        <f>RANK(C8,$C$8:$C$46)</f>
        <v>2</v>
      </c>
      <c r="E8" s="24">
        <v>1151</v>
      </c>
      <c r="F8" s="23">
        <f>RANK(E8,$E$8:$E$46)</f>
        <v>1</v>
      </c>
      <c r="G8" s="25">
        <f aca="true" t="shared" si="0" ref="G8:G43">IF(ISERROR((C8-E8)/E8),IF(E8=0,IF(C8&gt;0,1,IF(C8=0,0,((C8-E8)/E8)))),(C8-E8)/E8)</f>
        <v>-0.0842745438748914</v>
      </c>
      <c r="H8" s="26">
        <v>5267</v>
      </c>
      <c r="I8" s="27">
        <v>4499</v>
      </c>
      <c r="J8" s="23">
        <f>RANK(I8,$I$8:$I$46)</f>
        <v>1</v>
      </c>
      <c r="K8" s="25">
        <f aca="true" t="shared" si="1" ref="K8:K42">IF(ISERROR((H8-I8)/I8),IF(I8=0,IF(H8&gt;0,1,IF(H8=0,0,((H8-I8)/I8)))),(H8-I8)/I8)</f>
        <v>0.17070460102244944</v>
      </c>
    </row>
    <row r="9" spans="1:11" ht="15" customHeight="1">
      <c r="A9" s="28">
        <f aca="true" t="shared" si="2" ref="A9:A44">A8+1</f>
        <v>2</v>
      </c>
      <c r="B9" s="29" t="s">
        <v>13</v>
      </c>
      <c r="C9" s="30">
        <v>1006</v>
      </c>
      <c r="D9" s="31">
        <f aca="true" t="shared" si="3" ref="D9:D46">RANK(C9,$C$8:$C$46)</f>
        <v>3</v>
      </c>
      <c r="E9" s="32">
        <v>916</v>
      </c>
      <c r="F9" s="31">
        <f aca="true" t="shared" si="4" ref="F9:F46">RANK(E9,$E$8:$E$46)</f>
        <v>3</v>
      </c>
      <c r="G9" s="33">
        <f t="shared" si="0"/>
        <v>0.0982532751091703</v>
      </c>
      <c r="H9" s="34">
        <v>4458</v>
      </c>
      <c r="I9" s="35">
        <v>3374</v>
      </c>
      <c r="J9" s="31">
        <f aca="true" t="shared" si="5" ref="J9:J46">RANK(I9,$I$8:$I$46)</f>
        <v>4</v>
      </c>
      <c r="K9" s="33">
        <f t="shared" si="1"/>
        <v>0.3212803793716657</v>
      </c>
    </row>
    <row r="10" spans="1:11" ht="15" customHeight="1">
      <c r="A10" s="28">
        <f t="shared" si="2"/>
        <v>3</v>
      </c>
      <c r="B10" s="29" t="s">
        <v>14</v>
      </c>
      <c r="C10" s="30">
        <v>939</v>
      </c>
      <c r="D10" s="31">
        <f t="shared" si="3"/>
        <v>4</v>
      </c>
      <c r="E10" s="32">
        <v>1003</v>
      </c>
      <c r="F10" s="31">
        <f t="shared" si="4"/>
        <v>2</v>
      </c>
      <c r="G10" s="33">
        <f t="shared" si="0"/>
        <v>-0.06380857427716849</v>
      </c>
      <c r="H10" s="34">
        <v>4041</v>
      </c>
      <c r="I10" s="35">
        <v>3667</v>
      </c>
      <c r="J10" s="31">
        <f t="shared" si="5"/>
        <v>2</v>
      </c>
      <c r="K10" s="33">
        <f t="shared" si="1"/>
        <v>0.10199072811562586</v>
      </c>
    </row>
    <row r="11" spans="1:11" ht="15" customHeight="1">
      <c r="A11" s="28">
        <f t="shared" si="2"/>
        <v>4</v>
      </c>
      <c r="B11" s="29" t="s">
        <v>15</v>
      </c>
      <c r="C11" s="30">
        <v>825</v>
      </c>
      <c r="D11" s="31">
        <f t="shared" si="3"/>
        <v>6</v>
      </c>
      <c r="E11" s="32">
        <v>900</v>
      </c>
      <c r="F11" s="31">
        <f t="shared" si="4"/>
        <v>5</v>
      </c>
      <c r="G11" s="33">
        <f t="shared" si="0"/>
        <v>-0.08333333333333333</v>
      </c>
      <c r="H11" s="34">
        <v>4016</v>
      </c>
      <c r="I11" s="35">
        <v>3418</v>
      </c>
      <c r="J11" s="31">
        <f t="shared" si="5"/>
        <v>3</v>
      </c>
      <c r="K11" s="33">
        <f t="shared" si="1"/>
        <v>0.17495611468695144</v>
      </c>
    </row>
    <row r="12" spans="1:11" ht="15" customHeight="1">
      <c r="A12" s="28">
        <f t="shared" si="2"/>
        <v>5</v>
      </c>
      <c r="B12" s="29" t="s">
        <v>16</v>
      </c>
      <c r="C12" s="30">
        <v>1407</v>
      </c>
      <c r="D12" s="31">
        <f t="shared" si="3"/>
        <v>1</v>
      </c>
      <c r="E12" s="32">
        <v>910</v>
      </c>
      <c r="F12" s="31">
        <f t="shared" si="4"/>
        <v>4</v>
      </c>
      <c r="G12" s="33">
        <f t="shared" si="0"/>
        <v>0.5461538461538461</v>
      </c>
      <c r="H12" s="34">
        <v>3967</v>
      </c>
      <c r="I12" s="35">
        <v>2876</v>
      </c>
      <c r="J12" s="31">
        <f t="shared" si="5"/>
        <v>6</v>
      </c>
      <c r="K12" s="33">
        <f t="shared" si="1"/>
        <v>0.379346314325452</v>
      </c>
    </row>
    <row r="13" spans="1:11" ht="15" customHeight="1">
      <c r="A13" s="28">
        <f t="shared" si="2"/>
        <v>6</v>
      </c>
      <c r="B13" s="29" t="s">
        <v>17</v>
      </c>
      <c r="C13" s="30">
        <v>837</v>
      </c>
      <c r="D13" s="31">
        <f t="shared" si="3"/>
        <v>5</v>
      </c>
      <c r="E13" s="32">
        <v>692</v>
      </c>
      <c r="F13" s="31">
        <f t="shared" si="4"/>
        <v>6</v>
      </c>
      <c r="G13" s="33">
        <f t="shared" si="0"/>
        <v>0.20953757225433525</v>
      </c>
      <c r="H13" s="34">
        <v>3434</v>
      </c>
      <c r="I13" s="35">
        <v>2934</v>
      </c>
      <c r="J13" s="31">
        <f t="shared" si="5"/>
        <v>5</v>
      </c>
      <c r="K13" s="33">
        <f t="shared" si="1"/>
        <v>0.17041581458759372</v>
      </c>
    </row>
    <row r="14" spans="1:11" ht="15" customHeight="1">
      <c r="A14" s="28">
        <f t="shared" si="2"/>
        <v>7</v>
      </c>
      <c r="B14" s="29" t="s">
        <v>18</v>
      </c>
      <c r="C14" s="30">
        <v>545</v>
      </c>
      <c r="D14" s="31">
        <f t="shared" si="3"/>
        <v>10</v>
      </c>
      <c r="E14" s="32">
        <v>635</v>
      </c>
      <c r="F14" s="31">
        <f t="shared" si="4"/>
        <v>7</v>
      </c>
      <c r="G14" s="33">
        <f t="shared" si="0"/>
        <v>-0.14173228346456693</v>
      </c>
      <c r="H14" s="34">
        <v>2738</v>
      </c>
      <c r="I14" s="35">
        <v>2601</v>
      </c>
      <c r="J14" s="31">
        <f t="shared" si="5"/>
        <v>7</v>
      </c>
      <c r="K14" s="33">
        <f t="shared" si="1"/>
        <v>0.0526720492118416</v>
      </c>
    </row>
    <row r="15" spans="1:11" ht="15" customHeight="1">
      <c r="A15" s="28">
        <f t="shared" si="2"/>
        <v>8</v>
      </c>
      <c r="B15" s="29" t="s">
        <v>19</v>
      </c>
      <c r="C15" s="30">
        <v>694</v>
      </c>
      <c r="D15" s="31">
        <f t="shared" si="3"/>
        <v>8</v>
      </c>
      <c r="E15" s="32">
        <v>580</v>
      </c>
      <c r="F15" s="31">
        <f t="shared" si="4"/>
        <v>9</v>
      </c>
      <c r="G15" s="33">
        <f t="shared" si="0"/>
        <v>0.19655172413793104</v>
      </c>
      <c r="H15" s="34">
        <v>2569</v>
      </c>
      <c r="I15" s="35">
        <v>1590</v>
      </c>
      <c r="J15" s="31">
        <f t="shared" si="5"/>
        <v>10</v>
      </c>
      <c r="K15" s="33">
        <f t="shared" si="1"/>
        <v>0.6157232704402515</v>
      </c>
    </row>
    <row r="16" spans="1:11" ht="15" customHeight="1">
      <c r="A16" s="28">
        <f t="shared" si="2"/>
        <v>9</v>
      </c>
      <c r="B16" s="29" t="s">
        <v>20</v>
      </c>
      <c r="C16" s="30">
        <v>798</v>
      </c>
      <c r="D16" s="31">
        <f t="shared" si="3"/>
        <v>7</v>
      </c>
      <c r="E16" s="32">
        <v>585</v>
      </c>
      <c r="F16" s="31">
        <f t="shared" si="4"/>
        <v>8</v>
      </c>
      <c r="G16" s="33">
        <f t="shared" si="0"/>
        <v>0.3641025641025641</v>
      </c>
      <c r="H16" s="34">
        <v>2557</v>
      </c>
      <c r="I16" s="35">
        <v>1938</v>
      </c>
      <c r="J16" s="31">
        <f t="shared" si="5"/>
        <v>8</v>
      </c>
      <c r="K16" s="33">
        <f t="shared" si="1"/>
        <v>0.3194014447884417</v>
      </c>
    </row>
    <row r="17" spans="1:11" ht="15" customHeight="1">
      <c r="A17" s="28">
        <f t="shared" si="2"/>
        <v>10</v>
      </c>
      <c r="B17" s="29" t="s">
        <v>21</v>
      </c>
      <c r="C17" s="30">
        <v>626</v>
      </c>
      <c r="D17" s="31">
        <f t="shared" si="3"/>
        <v>9</v>
      </c>
      <c r="E17" s="32">
        <v>314</v>
      </c>
      <c r="F17" s="31">
        <f t="shared" si="4"/>
        <v>15</v>
      </c>
      <c r="G17" s="33">
        <f t="shared" si="0"/>
        <v>0.9936305732484076</v>
      </c>
      <c r="H17" s="34">
        <v>2124</v>
      </c>
      <c r="I17" s="35">
        <v>1509</v>
      </c>
      <c r="J17" s="31">
        <f t="shared" si="5"/>
        <v>12</v>
      </c>
      <c r="K17" s="33">
        <f t="shared" si="1"/>
        <v>0.40755467196819084</v>
      </c>
    </row>
    <row r="18" spans="1:11" ht="15" customHeight="1">
      <c r="A18" s="28">
        <f t="shared" si="2"/>
        <v>11</v>
      </c>
      <c r="B18" s="29" t="s">
        <v>22</v>
      </c>
      <c r="C18" s="30">
        <v>403</v>
      </c>
      <c r="D18" s="31">
        <f t="shared" si="3"/>
        <v>15</v>
      </c>
      <c r="E18" s="32">
        <v>298</v>
      </c>
      <c r="F18" s="31">
        <f t="shared" si="4"/>
        <v>16</v>
      </c>
      <c r="G18" s="33">
        <f t="shared" si="0"/>
        <v>0.3523489932885906</v>
      </c>
      <c r="H18" s="34">
        <v>2060</v>
      </c>
      <c r="I18" s="35">
        <v>1575</v>
      </c>
      <c r="J18" s="31">
        <f t="shared" si="5"/>
        <v>11</v>
      </c>
      <c r="K18" s="33">
        <f t="shared" si="1"/>
        <v>0.30793650793650795</v>
      </c>
    </row>
    <row r="19" spans="1:11" ht="15" customHeight="1">
      <c r="A19" s="28">
        <f t="shared" si="2"/>
        <v>12</v>
      </c>
      <c r="B19" s="29" t="s">
        <v>23</v>
      </c>
      <c r="C19" s="30">
        <v>415</v>
      </c>
      <c r="D19" s="31">
        <f t="shared" si="3"/>
        <v>13</v>
      </c>
      <c r="E19" s="32">
        <v>342</v>
      </c>
      <c r="F19" s="31">
        <f t="shared" si="4"/>
        <v>13</v>
      </c>
      <c r="G19" s="33">
        <f t="shared" si="0"/>
        <v>0.2134502923976608</v>
      </c>
      <c r="H19" s="34">
        <v>1834</v>
      </c>
      <c r="I19" s="35">
        <v>1421</v>
      </c>
      <c r="J19" s="31">
        <f t="shared" si="5"/>
        <v>14</v>
      </c>
      <c r="K19" s="33">
        <f t="shared" si="1"/>
        <v>0.29064039408866993</v>
      </c>
    </row>
    <row r="20" spans="1:11" ht="15" customHeight="1">
      <c r="A20" s="28">
        <f t="shared" si="2"/>
        <v>13</v>
      </c>
      <c r="B20" s="29" t="s">
        <v>24</v>
      </c>
      <c r="C20" s="30">
        <v>412</v>
      </c>
      <c r="D20" s="31">
        <f t="shared" si="3"/>
        <v>14</v>
      </c>
      <c r="E20" s="32">
        <v>484</v>
      </c>
      <c r="F20" s="31">
        <f t="shared" si="4"/>
        <v>10</v>
      </c>
      <c r="G20" s="33">
        <f t="shared" si="0"/>
        <v>-0.1487603305785124</v>
      </c>
      <c r="H20" s="34">
        <v>1763</v>
      </c>
      <c r="I20" s="35">
        <v>1838</v>
      </c>
      <c r="J20" s="31">
        <f t="shared" si="5"/>
        <v>9</v>
      </c>
      <c r="K20" s="33">
        <f t="shared" si="1"/>
        <v>-0.040805223068552776</v>
      </c>
    </row>
    <row r="21" spans="1:11" ht="15" customHeight="1">
      <c r="A21" s="28">
        <f t="shared" si="2"/>
        <v>14</v>
      </c>
      <c r="B21" s="29" t="s">
        <v>25</v>
      </c>
      <c r="C21" s="30">
        <v>443</v>
      </c>
      <c r="D21" s="31">
        <f t="shared" si="3"/>
        <v>12</v>
      </c>
      <c r="E21" s="32">
        <v>399</v>
      </c>
      <c r="F21" s="31">
        <f t="shared" si="4"/>
        <v>11</v>
      </c>
      <c r="G21" s="33">
        <f t="shared" si="0"/>
        <v>0.11027568922305764</v>
      </c>
      <c r="H21" s="34">
        <v>1457</v>
      </c>
      <c r="I21" s="35">
        <v>843</v>
      </c>
      <c r="J21" s="31">
        <f t="shared" si="5"/>
        <v>16</v>
      </c>
      <c r="K21" s="33">
        <f t="shared" si="1"/>
        <v>0.7283511269276394</v>
      </c>
    </row>
    <row r="22" spans="1:11" ht="15" customHeight="1">
      <c r="A22" s="28">
        <f t="shared" si="2"/>
        <v>15</v>
      </c>
      <c r="B22" s="29" t="s">
        <v>26</v>
      </c>
      <c r="C22" s="30">
        <v>475</v>
      </c>
      <c r="D22" s="31">
        <f t="shared" si="3"/>
        <v>11</v>
      </c>
      <c r="E22" s="32">
        <v>106</v>
      </c>
      <c r="F22" s="31">
        <f t="shared" si="4"/>
        <v>19</v>
      </c>
      <c r="G22" s="33">
        <f t="shared" si="0"/>
        <v>3.481132075471698</v>
      </c>
      <c r="H22" s="34">
        <v>1440</v>
      </c>
      <c r="I22" s="35">
        <v>621</v>
      </c>
      <c r="J22" s="31">
        <f t="shared" si="5"/>
        <v>17</v>
      </c>
      <c r="K22" s="33">
        <f t="shared" si="1"/>
        <v>1.318840579710145</v>
      </c>
    </row>
    <row r="23" spans="1:11" ht="15" customHeight="1">
      <c r="A23" s="28">
        <f t="shared" si="2"/>
        <v>16</v>
      </c>
      <c r="B23" s="29" t="s">
        <v>27</v>
      </c>
      <c r="C23" s="30">
        <v>276</v>
      </c>
      <c r="D23" s="31">
        <f t="shared" si="3"/>
        <v>17</v>
      </c>
      <c r="E23" s="32">
        <v>318</v>
      </c>
      <c r="F23" s="31">
        <f t="shared" si="4"/>
        <v>14</v>
      </c>
      <c r="G23" s="33">
        <f t="shared" si="0"/>
        <v>-0.1320754716981132</v>
      </c>
      <c r="H23" s="34">
        <v>1239</v>
      </c>
      <c r="I23" s="35">
        <v>1493</v>
      </c>
      <c r="J23" s="31">
        <f t="shared" si="5"/>
        <v>13</v>
      </c>
      <c r="K23" s="33">
        <f t="shared" si="1"/>
        <v>-0.17012726054922975</v>
      </c>
    </row>
    <row r="24" spans="1:11" ht="15" customHeight="1">
      <c r="A24" s="28">
        <f t="shared" si="2"/>
        <v>17</v>
      </c>
      <c r="B24" s="29" t="s">
        <v>28</v>
      </c>
      <c r="C24" s="30">
        <v>334</v>
      </c>
      <c r="D24" s="31">
        <f t="shared" si="3"/>
        <v>16</v>
      </c>
      <c r="E24" s="32">
        <v>396</v>
      </c>
      <c r="F24" s="31">
        <f t="shared" si="4"/>
        <v>12</v>
      </c>
      <c r="G24" s="33">
        <f t="shared" si="0"/>
        <v>-0.15656565656565657</v>
      </c>
      <c r="H24" s="34">
        <v>1236</v>
      </c>
      <c r="I24" s="35">
        <v>1326</v>
      </c>
      <c r="J24" s="31">
        <f t="shared" si="5"/>
        <v>15</v>
      </c>
      <c r="K24" s="33">
        <f t="shared" si="1"/>
        <v>-0.06787330316742081</v>
      </c>
    </row>
    <row r="25" spans="1:11" ht="15" customHeight="1">
      <c r="A25" s="28">
        <f t="shared" si="2"/>
        <v>18</v>
      </c>
      <c r="B25" s="29" t="s">
        <v>29</v>
      </c>
      <c r="C25" s="30">
        <v>266</v>
      </c>
      <c r="D25" s="31">
        <f t="shared" si="3"/>
        <v>18</v>
      </c>
      <c r="E25" s="32">
        <v>139</v>
      </c>
      <c r="F25" s="31">
        <f t="shared" si="4"/>
        <v>17</v>
      </c>
      <c r="G25" s="33">
        <f t="shared" si="0"/>
        <v>0.9136690647482014</v>
      </c>
      <c r="H25" s="34">
        <v>703</v>
      </c>
      <c r="I25" s="35">
        <v>560</v>
      </c>
      <c r="J25" s="31">
        <f t="shared" si="5"/>
        <v>18</v>
      </c>
      <c r="K25" s="33">
        <f t="shared" si="1"/>
        <v>0.25535714285714284</v>
      </c>
    </row>
    <row r="26" spans="1:11" ht="15" customHeight="1">
      <c r="A26" s="28">
        <f t="shared" si="2"/>
        <v>19</v>
      </c>
      <c r="B26" s="29" t="s">
        <v>30</v>
      </c>
      <c r="C26" s="30">
        <v>124</v>
      </c>
      <c r="D26" s="31">
        <f t="shared" si="3"/>
        <v>21</v>
      </c>
      <c r="E26" s="32">
        <v>124</v>
      </c>
      <c r="F26" s="31">
        <f t="shared" si="4"/>
        <v>18</v>
      </c>
      <c r="G26" s="33">
        <f t="shared" si="0"/>
        <v>0</v>
      </c>
      <c r="H26" s="34">
        <v>558</v>
      </c>
      <c r="I26" s="35">
        <v>556</v>
      </c>
      <c r="J26" s="31">
        <f t="shared" si="5"/>
        <v>19</v>
      </c>
      <c r="K26" s="33">
        <f t="shared" si="1"/>
        <v>0.0035971223021582736</v>
      </c>
    </row>
    <row r="27" spans="1:11" ht="15" customHeight="1">
      <c r="A27" s="28">
        <f t="shared" si="2"/>
        <v>20</v>
      </c>
      <c r="B27" s="29" t="s">
        <v>31</v>
      </c>
      <c r="C27" s="30">
        <v>170</v>
      </c>
      <c r="D27" s="31">
        <f t="shared" si="3"/>
        <v>19</v>
      </c>
      <c r="E27" s="32">
        <v>82</v>
      </c>
      <c r="F27" s="31">
        <f t="shared" si="4"/>
        <v>20</v>
      </c>
      <c r="G27" s="33">
        <f t="shared" si="0"/>
        <v>1.0731707317073171</v>
      </c>
      <c r="H27" s="34">
        <v>555</v>
      </c>
      <c r="I27" s="35">
        <v>395</v>
      </c>
      <c r="J27" s="31">
        <f t="shared" si="5"/>
        <v>20</v>
      </c>
      <c r="K27" s="33">
        <f t="shared" si="1"/>
        <v>0.4050632911392405</v>
      </c>
    </row>
    <row r="28" spans="1:11" ht="15" customHeight="1">
      <c r="A28" s="28">
        <f t="shared" si="2"/>
        <v>21</v>
      </c>
      <c r="B28" s="29" t="s">
        <v>32</v>
      </c>
      <c r="C28" s="30">
        <v>147</v>
      </c>
      <c r="D28" s="31">
        <f t="shared" si="3"/>
        <v>20</v>
      </c>
      <c r="E28" s="32">
        <v>53</v>
      </c>
      <c r="F28" s="31">
        <f t="shared" si="4"/>
        <v>24</v>
      </c>
      <c r="G28" s="33">
        <f t="shared" si="0"/>
        <v>1.7735849056603774</v>
      </c>
      <c r="H28" s="34">
        <v>548</v>
      </c>
      <c r="I28" s="35">
        <v>210</v>
      </c>
      <c r="J28" s="31">
        <f t="shared" si="5"/>
        <v>23</v>
      </c>
      <c r="K28" s="33">
        <f t="shared" si="1"/>
        <v>1.6095238095238096</v>
      </c>
    </row>
    <row r="29" spans="1:11" ht="15" customHeight="1">
      <c r="A29" s="28">
        <f t="shared" si="2"/>
        <v>22</v>
      </c>
      <c r="B29" s="29" t="s">
        <v>33</v>
      </c>
      <c r="C29" s="30">
        <v>89</v>
      </c>
      <c r="D29" s="31">
        <f t="shared" si="3"/>
        <v>22</v>
      </c>
      <c r="E29" s="32">
        <v>64</v>
      </c>
      <c r="F29" s="31">
        <f t="shared" si="4"/>
        <v>22</v>
      </c>
      <c r="G29" s="33">
        <f t="shared" si="0"/>
        <v>0.390625</v>
      </c>
      <c r="H29" s="34">
        <v>278</v>
      </c>
      <c r="I29" s="35">
        <v>193</v>
      </c>
      <c r="J29" s="31">
        <f t="shared" si="5"/>
        <v>24</v>
      </c>
      <c r="K29" s="33">
        <f t="shared" si="1"/>
        <v>0.44041450777202074</v>
      </c>
    </row>
    <row r="30" spans="1:11" ht="15" customHeight="1">
      <c r="A30" s="28">
        <f t="shared" si="2"/>
        <v>23</v>
      </c>
      <c r="B30" s="29" t="s">
        <v>34</v>
      </c>
      <c r="C30" s="30">
        <v>35</v>
      </c>
      <c r="D30" s="31">
        <f t="shared" si="3"/>
        <v>24</v>
      </c>
      <c r="E30" s="32">
        <v>54</v>
      </c>
      <c r="F30" s="31">
        <f t="shared" si="4"/>
        <v>23</v>
      </c>
      <c r="G30" s="33">
        <f t="shared" si="0"/>
        <v>-0.35185185185185186</v>
      </c>
      <c r="H30" s="34">
        <v>270</v>
      </c>
      <c r="I30" s="35">
        <v>238</v>
      </c>
      <c r="J30" s="31">
        <f t="shared" si="5"/>
        <v>22</v>
      </c>
      <c r="K30" s="33">
        <f t="shared" si="1"/>
        <v>0.13445378151260504</v>
      </c>
    </row>
    <row r="31" spans="1:11" ht="15" customHeight="1">
      <c r="A31" s="28">
        <f t="shared" si="2"/>
        <v>24</v>
      </c>
      <c r="B31" s="29" t="s">
        <v>35</v>
      </c>
      <c r="C31" s="30">
        <v>68</v>
      </c>
      <c r="D31" s="31">
        <f t="shared" si="3"/>
        <v>23</v>
      </c>
      <c r="E31" s="32">
        <v>67</v>
      </c>
      <c r="F31" s="31">
        <f t="shared" si="4"/>
        <v>21</v>
      </c>
      <c r="G31" s="33">
        <f t="shared" si="0"/>
        <v>0.014925373134328358</v>
      </c>
      <c r="H31" s="34">
        <v>262</v>
      </c>
      <c r="I31" s="35">
        <v>243</v>
      </c>
      <c r="J31" s="31">
        <f t="shared" si="5"/>
        <v>21</v>
      </c>
      <c r="K31" s="33">
        <f t="shared" si="1"/>
        <v>0.07818930041152264</v>
      </c>
    </row>
    <row r="32" spans="1:11" ht="15" customHeight="1">
      <c r="A32" s="28">
        <f t="shared" si="2"/>
        <v>25</v>
      </c>
      <c r="B32" s="29" t="s">
        <v>36</v>
      </c>
      <c r="C32" s="30">
        <v>17</v>
      </c>
      <c r="D32" s="31">
        <f t="shared" si="3"/>
        <v>25</v>
      </c>
      <c r="E32" s="32">
        <v>20</v>
      </c>
      <c r="F32" s="31">
        <f t="shared" si="4"/>
        <v>25</v>
      </c>
      <c r="G32" s="33">
        <f t="shared" si="0"/>
        <v>-0.15</v>
      </c>
      <c r="H32" s="34">
        <v>125</v>
      </c>
      <c r="I32" s="35">
        <v>51</v>
      </c>
      <c r="J32" s="31">
        <f t="shared" si="5"/>
        <v>27</v>
      </c>
      <c r="K32" s="33">
        <f t="shared" si="1"/>
        <v>1.4509803921568627</v>
      </c>
    </row>
    <row r="33" spans="1:11" ht="15" customHeight="1">
      <c r="A33" s="28">
        <f t="shared" si="2"/>
        <v>26</v>
      </c>
      <c r="B33" s="29" t="s">
        <v>37</v>
      </c>
      <c r="C33" s="30">
        <v>17</v>
      </c>
      <c r="D33" s="31">
        <f t="shared" si="3"/>
        <v>25</v>
      </c>
      <c r="E33" s="32">
        <v>11</v>
      </c>
      <c r="F33" s="31">
        <f t="shared" si="4"/>
        <v>26</v>
      </c>
      <c r="G33" s="33">
        <f t="shared" si="0"/>
        <v>0.5454545454545454</v>
      </c>
      <c r="H33" s="34">
        <v>75</v>
      </c>
      <c r="I33" s="35">
        <v>58</v>
      </c>
      <c r="J33" s="31">
        <f t="shared" si="5"/>
        <v>26</v>
      </c>
      <c r="K33" s="33">
        <f t="shared" si="1"/>
        <v>0.29310344827586204</v>
      </c>
    </row>
    <row r="34" spans="1:11" ht="15" customHeight="1">
      <c r="A34" s="28">
        <f t="shared" si="2"/>
        <v>27</v>
      </c>
      <c r="B34" s="29" t="s">
        <v>38</v>
      </c>
      <c r="C34" s="30">
        <v>14</v>
      </c>
      <c r="D34" s="31">
        <f t="shared" si="3"/>
        <v>27</v>
      </c>
      <c r="E34" s="32">
        <v>4</v>
      </c>
      <c r="F34" s="31">
        <f t="shared" si="4"/>
        <v>28</v>
      </c>
      <c r="G34" s="33">
        <f t="shared" si="0"/>
        <v>2.5</v>
      </c>
      <c r="H34" s="34">
        <v>48</v>
      </c>
      <c r="I34" s="35">
        <v>10</v>
      </c>
      <c r="J34" s="31">
        <f t="shared" si="5"/>
        <v>33</v>
      </c>
      <c r="K34" s="33">
        <f t="shared" si="1"/>
        <v>3.8</v>
      </c>
    </row>
    <row r="35" spans="1:11" ht="15" customHeight="1">
      <c r="A35" s="28">
        <f t="shared" si="2"/>
        <v>28</v>
      </c>
      <c r="B35" s="29" t="s">
        <v>39</v>
      </c>
      <c r="C35" s="30">
        <v>13</v>
      </c>
      <c r="D35" s="31">
        <f t="shared" si="3"/>
        <v>28</v>
      </c>
      <c r="E35" s="32">
        <v>6</v>
      </c>
      <c r="F35" s="31">
        <f t="shared" si="4"/>
        <v>27</v>
      </c>
      <c r="G35" s="33">
        <f t="shared" si="0"/>
        <v>1.1666666666666667</v>
      </c>
      <c r="H35" s="34">
        <v>40</v>
      </c>
      <c r="I35" s="35">
        <v>28</v>
      </c>
      <c r="J35" s="31">
        <f t="shared" si="5"/>
        <v>28</v>
      </c>
      <c r="K35" s="33">
        <f t="shared" si="1"/>
        <v>0.42857142857142855</v>
      </c>
    </row>
    <row r="36" spans="1:11" ht="15" customHeight="1">
      <c r="A36" s="28">
        <f t="shared" si="2"/>
        <v>29</v>
      </c>
      <c r="B36" s="29" t="s">
        <v>40</v>
      </c>
      <c r="C36" s="30">
        <v>6</v>
      </c>
      <c r="D36" s="31">
        <f t="shared" si="3"/>
        <v>29</v>
      </c>
      <c r="E36" s="32">
        <v>2</v>
      </c>
      <c r="F36" s="31">
        <f t="shared" si="4"/>
        <v>30</v>
      </c>
      <c r="G36" s="33">
        <f t="shared" si="0"/>
        <v>2</v>
      </c>
      <c r="H36" s="34">
        <v>26</v>
      </c>
      <c r="I36" s="35">
        <v>11</v>
      </c>
      <c r="J36" s="31">
        <f t="shared" si="5"/>
        <v>32</v>
      </c>
      <c r="K36" s="33">
        <f t="shared" si="1"/>
        <v>1.3636363636363635</v>
      </c>
    </row>
    <row r="37" spans="1:11" ht="15" customHeight="1">
      <c r="A37" s="28">
        <f t="shared" si="2"/>
        <v>30</v>
      </c>
      <c r="B37" s="29" t="s">
        <v>41</v>
      </c>
      <c r="C37" s="30">
        <v>5</v>
      </c>
      <c r="D37" s="31">
        <f t="shared" si="3"/>
        <v>30</v>
      </c>
      <c r="E37" s="32">
        <v>1</v>
      </c>
      <c r="F37" s="31">
        <f t="shared" si="4"/>
        <v>33</v>
      </c>
      <c r="G37" s="33">
        <f t="shared" si="0"/>
        <v>4</v>
      </c>
      <c r="H37" s="34">
        <v>23</v>
      </c>
      <c r="I37" s="35">
        <v>16</v>
      </c>
      <c r="J37" s="31">
        <f t="shared" si="5"/>
        <v>30</v>
      </c>
      <c r="K37" s="33">
        <f t="shared" si="1"/>
        <v>0.4375</v>
      </c>
    </row>
    <row r="38" spans="1:11" ht="15" customHeight="1">
      <c r="A38" s="28">
        <f t="shared" si="2"/>
        <v>31</v>
      </c>
      <c r="B38" s="29" t="s">
        <v>42</v>
      </c>
      <c r="C38" s="30">
        <v>5</v>
      </c>
      <c r="D38" s="31">
        <f t="shared" si="3"/>
        <v>30</v>
      </c>
      <c r="E38" s="32">
        <v>2</v>
      </c>
      <c r="F38" s="31">
        <f t="shared" si="4"/>
        <v>30</v>
      </c>
      <c r="G38" s="33">
        <f t="shared" si="0"/>
        <v>1.5</v>
      </c>
      <c r="H38" s="34">
        <v>16</v>
      </c>
      <c r="I38" s="35">
        <v>12</v>
      </c>
      <c r="J38" s="31">
        <f t="shared" si="5"/>
        <v>31</v>
      </c>
      <c r="K38" s="33">
        <f t="shared" si="1"/>
        <v>0.3333333333333333</v>
      </c>
    </row>
    <row r="39" spans="1:11" ht="15" customHeight="1">
      <c r="A39" s="28">
        <f t="shared" si="2"/>
        <v>32</v>
      </c>
      <c r="B39" s="29" t="s">
        <v>43</v>
      </c>
      <c r="C39" s="30">
        <v>1</v>
      </c>
      <c r="D39" s="31">
        <f t="shared" si="3"/>
        <v>32</v>
      </c>
      <c r="E39" s="32">
        <v>3</v>
      </c>
      <c r="F39" s="31">
        <f t="shared" si="4"/>
        <v>29</v>
      </c>
      <c r="G39" s="33">
        <f t="shared" si="0"/>
        <v>-0.6666666666666666</v>
      </c>
      <c r="H39" s="34">
        <v>5</v>
      </c>
      <c r="I39" s="35">
        <v>26</v>
      </c>
      <c r="J39" s="31">
        <f t="shared" si="5"/>
        <v>29</v>
      </c>
      <c r="K39" s="33">
        <f t="shared" si="1"/>
        <v>-0.8076923076923077</v>
      </c>
    </row>
    <row r="40" spans="1:11" ht="15" customHeight="1">
      <c r="A40" s="28">
        <f t="shared" si="2"/>
        <v>33</v>
      </c>
      <c r="B40" s="29" t="s">
        <v>44</v>
      </c>
      <c r="C40" s="30">
        <v>1</v>
      </c>
      <c r="D40" s="31">
        <f t="shared" si="3"/>
        <v>32</v>
      </c>
      <c r="E40" s="32">
        <v>2</v>
      </c>
      <c r="F40" s="31">
        <f t="shared" si="4"/>
        <v>30</v>
      </c>
      <c r="G40" s="33">
        <f t="shared" si="0"/>
        <v>-0.5</v>
      </c>
      <c r="H40" s="34">
        <v>2</v>
      </c>
      <c r="I40" s="35">
        <v>73</v>
      </c>
      <c r="J40" s="31">
        <f t="shared" si="5"/>
        <v>25</v>
      </c>
      <c r="K40" s="33">
        <f t="shared" si="1"/>
        <v>-0.9726027397260274</v>
      </c>
    </row>
    <row r="41" spans="1:11" ht="15" customHeight="1">
      <c r="A41" s="28">
        <f t="shared" si="2"/>
        <v>34</v>
      </c>
      <c r="B41" s="29" t="s">
        <v>45</v>
      </c>
      <c r="C41" s="30">
        <v>0</v>
      </c>
      <c r="D41" s="31">
        <f t="shared" si="3"/>
        <v>34</v>
      </c>
      <c r="E41" s="32">
        <v>1</v>
      </c>
      <c r="F41" s="31">
        <f t="shared" si="4"/>
        <v>33</v>
      </c>
      <c r="G41" s="33">
        <f t="shared" si="0"/>
        <v>-1</v>
      </c>
      <c r="H41" s="34">
        <v>2</v>
      </c>
      <c r="I41" s="35">
        <v>1</v>
      </c>
      <c r="J41" s="31">
        <f t="shared" si="5"/>
        <v>36</v>
      </c>
      <c r="K41" s="33">
        <f aca="true" t="shared" si="6" ref="K41">IF(ISERROR((H41-I41)/I41),IF(I41=0,IF(H41&gt;0,1,IF(H41=0,0,((H41-I41)/I41)))),(H41-I41)/I41)</f>
        <v>1</v>
      </c>
    </row>
    <row r="42" spans="1:11" ht="15" customHeight="1">
      <c r="A42" s="28">
        <f t="shared" si="2"/>
        <v>35</v>
      </c>
      <c r="B42" s="29" t="s">
        <v>46</v>
      </c>
      <c r="C42" s="30">
        <v>0</v>
      </c>
      <c r="D42" s="31">
        <f t="shared" si="3"/>
        <v>34</v>
      </c>
      <c r="E42" s="32">
        <v>0</v>
      </c>
      <c r="F42" s="31">
        <f t="shared" si="4"/>
        <v>37</v>
      </c>
      <c r="G42" s="33">
        <f t="shared" si="0"/>
        <v>0</v>
      </c>
      <c r="H42" s="34">
        <v>2</v>
      </c>
      <c r="I42" s="35">
        <v>0</v>
      </c>
      <c r="J42" s="31">
        <f t="shared" si="5"/>
        <v>38</v>
      </c>
      <c r="K42" s="33">
        <f t="shared" si="1"/>
        <v>1</v>
      </c>
    </row>
    <row r="43" spans="1:11" ht="15" customHeight="1">
      <c r="A43" s="28">
        <f t="shared" si="2"/>
        <v>36</v>
      </c>
      <c r="B43" s="29" t="s">
        <v>47</v>
      </c>
      <c r="C43" s="30">
        <v>0</v>
      </c>
      <c r="D43" s="31">
        <f t="shared" si="3"/>
        <v>34</v>
      </c>
      <c r="E43" s="32">
        <v>1</v>
      </c>
      <c r="F43" s="31">
        <f t="shared" si="4"/>
        <v>33</v>
      </c>
      <c r="G43" s="33">
        <f t="shared" si="0"/>
        <v>-1</v>
      </c>
      <c r="H43" s="34">
        <v>1</v>
      </c>
      <c r="I43" s="35">
        <v>2</v>
      </c>
      <c r="J43" s="31">
        <f t="shared" si="5"/>
        <v>35</v>
      </c>
      <c r="K43" s="33">
        <f aca="true" t="shared" si="7" ref="K43">IF(ISERROR((H43-I43)/I43),IF(I43=0,IF(H43&gt;0,1,IF(H43=0,0,((H43-I43)/I43)))),(H43-I43)/I43)</f>
        <v>-0.5</v>
      </c>
    </row>
    <row r="44" spans="1:11" ht="15" customHeight="1">
      <c r="A44" s="28">
        <f t="shared" si="2"/>
        <v>37</v>
      </c>
      <c r="B44" s="29" t="s">
        <v>48</v>
      </c>
      <c r="C44" s="30">
        <v>0</v>
      </c>
      <c r="D44" s="31">
        <f t="shared" si="3"/>
        <v>34</v>
      </c>
      <c r="E44" s="32">
        <v>1</v>
      </c>
      <c r="F44" s="31">
        <f t="shared" si="4"/>
        <v>33</v>
      </c>
      <c r="G44" s="33">
        <f aca="true" t="shared" si="8" ref="G44:G46">IF(ISERROR((C44-E44)/E44),IF(E44=0,IF(C44&gt;0,1,IF(C44=0,0,((C44-E44)/E44)))),(C44-E44)/E44)</f>
        <v>-1</v>
      </c>
      <c r="H44" s="34">
        <v>1</v>
      </c>
      <c r="I44" s="35">
        <v>1</v>
      </c>
      <c r="J44" s="31">
        <f t="shared" si="5"/>
        <v>36</v>
      </c>
      <c r="K44" s="33">
        <f aca="true" t="shared" si="9" ref="K44:K46">IF(ISERROR((H44-I44)/I44),IF(I44=0,IF(H44&gt;0,1,IF(H44=0,0,((H44-I44)/I44)))),(H44-I44)/I44)</f>
        <v>0</v>
      </c>
    </row>
    <row r="45" spans="1:11" ht="15" customHeight="1">
      <c r="A45" s="36">
        <v>38</v>
      </c>
      <c r="B45" s="37" t="s">
        <v>49</v>
      </c>
      <c r="C45" s="38">
        <v>0</v>
      </c>
      <c r="D45" s="39">
        <f t="shared" si="3"/>
        <v>34</v>
      </c>
      <c r="E45" s="40">
        <v>0</v>
      </c>
      <c r="F45" s="39">
        <f t="shared" si="4"/>
        <v>37</v>
      </c>
      <c r="G45" s="41">
        <f t="shared" si="8"/>
        <v>0</v>
      </c>
      <c r="H45" s="42">
        <v>1</v>
      </c>
      <c r="I45" s="43">
        <v>0</v>
      </c>
      <c r="J45" s="39">
        <f t="shared" si="5"/>
        <v>38</v>
      </c>
      <c r="K45" s="41">
        <f t="shared" si="9"/>
        <v>1</v>
      </c>
    </row>
    <row r="46" spans="1:11" ht="15" customHeight="1">
      <c r="A46" s="44">
        <v>39</v>
      </c>
      <c r="B46" s="45" t="s">
        <v>50</v>
      </c>
      <c r="C46" s="46">
        <v>0</v>
      </c>
      <c r="D46" s="47">
        <f t="shared" si="3"/>
        <v>34</v>
      </c>
      <c r="E46" s="48">
        <v>0</v>
      </c>
      <c r="F46" s="47">
        <f t="shared" si="4"/>
        <v>37</v>
      </c>
      <c r="G46" s="49">
        <f t="shared" si="8"/>
        <v>0</v>
      </c>
      <c r="H46" s="50">
        <v>0</v>
      </c>
      <c r="I46" s="51">
        <v>8</v>
      </c>
      <c r="J46" s="47">
        <f t="shared" si="5"/>
        <v>34</v>
      </c>
      <c r="K46" s="49">
        <f t="shared" si="9"/>
        <v>-1</v>
      </c>
    </row>
  </sheetData>
  <sheetProtection selectLockedCells="1" selectUnlockedCells="1"/>
  <mergeCells count="8">
    <mergeCell ref="A3:K3"/>
    <mergeCell ref="A4:K4"/>
    <mergeCell ref="C6:D6"/>
    <mergeCell ref="E6:F6"/>
    <mergeCell ref="I6:J6"/>
    <mergeCell ref="C7:D7"/>
    <mergeCell ref="E7:F7"/>
    <mergeCell ref="I7:J7"/>
  </mergeCells>
  <conditionalFormatting sqref="G8:G43 K8:K43">
    <cfRule type="cellIs" priority="1" dxfId="0" operator="lessThan" stopIfTrue="1">
      <formula>0</formula>
    </cfRule>
  </conditionalFormatting>
  <conditionalFormatting sqref="G44 K44">
    <cfRule type="cellIs" priority="2" dxfId="0" operator="lessThan" stopIfTrue="1">
      <formula>0</formula>
    </cfRule>
  </conditionalFormatting>
  <conditionalFormatting sqref="G45:G46 K45:K46">
    <cfRule type="cellIs" priority="3" dxfId="0" operator="lessThan" stopIfTrue="1">
      <formula>0</formula>
    </cfRule>
  </conditionalFormatting>
  <printOptions horizontalCentered="1"/>
  <pageMargins left="0.39375" right="0.39375" top="0.39375" bottom="0.19652777777777777" header="0.5118055555555555" footer="0.11805555555555555"/>
  <pageSetup horizontalDpi="300" verticalDpi="300" orientation="portrait" paperSize="9" scale="90"/>
  <headerFooter alignWithMargins="0">
    <oddFooter>&amp;L&amp;"Arial Greek,Πλάγια"&amp;8ΣΥΝΔΕΣΜΟΣ ΕΙΣΑΓΩΓΕΩΝ ΑΝΤΙΠΡΟΣΩΠΩΝ ΑΥΤΟΚΙΝΗΤΩΝ ΚΑΙ ΔΙΚΥΚΛΩΝ
ΠΗΓΗ: ΕΛΣΤΑΤ /ΣΕΑΑ&amp;R&amp;"Arial Greek,Πλάγια"&amp;8HELLENIC ASSOCIATION OF MOTOR VEHICLE  IMPORTERS-REPRESENTATIVES
SOURCE:ELSTAT /AMVIR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